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TDSheet!$A$1:$S$322</definedName>
  </definedNames>
  <calcPr calcId="124519"/>
</workbook>
</file>

<file path=xl/calcChain.xml><?xml version="1.0" encoding="utf-8"?>
<calcChain xmlns="http://schemas.openxmlformats.org/spreadsheetml/2006/main">
  <c r="R154" i="1"/>
  <c r="M154"/>
  <c r="R150"/>
  <c r="M150"/>
  <c r="M141"/>
  <c r="O132"/>
  <c r="R118"/>
  <c r="R114"/>
  <c r="M118"/>
  <c r="M114"/>
  <c r="M105"/>
  <c r="M96"/>
  <c r="M87"/>
  <c r="O77"/>
  <c r="M77"/>
  <c r="J70"/>
  <c r="J67"/>
  <c r="L64"/>
  <c r="J61"/>
  <c r="J60"/>
  <c r="J59"/>
  <c r="J58"/>
  <c r="O123" l="1"/>
  <c r="L63"/>
  <c r="R132" l="1"/>
  <c r="R129"/>
  <c r="M100"/>
  <c r="R100" s="1"/>
  <c r="R77"/>
  <c r="R79" s="1"/>
  <c r="J71"/>
  <c r="R105"/>
  <c r="R109" s="1"/>
  <c r="R123"/>
  <c r="R96"/>
  <c r="R141"/>
  <c r="R145"/>
  <c r="M145"/>
  <c r="R87"/>
  <c r="M109"/>
  <c r="R102"/>
  <c r="R138"/>
  <c r="O138"/>
  <c r="R125"/>
  <c r="O127"/>
  <c r="M79"/>
  <c r="O79"/>
  <c r="L71"/>
  <c r="N58"/>
  <c r="N59"/>
  <c r="N61"/>
  <c r="N62"/>
  <c r="N63"/>
  <c r="N64"/>
  <c r="N65"/>
  <c r="N66"/>
  <c r="N67"/>
  <c r="N68"/>
  <c r="N69"/>
  <c r="N70"/>
  <c r="R127" l="1"/>
  <c r="R91"/>
  <c r="T87"/>
  <c r="M91"/>
  <c r="N60"/>
  <c r="N71" s="1"/>
  <c r="O136"/>
  <c r="R136" s="1"/>
</calcChain>
</file>

<file path=xl/sharedStrings.xml><?xml version="1.0" encoding="utf-8"?>
<sst xmlns="http://schemas.openxmlformats.org/spreadsheetml/2006/main" count="241" uniqueCount="103">
  <si>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</si>
  <si>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</si>
  <si>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</si>
  <si>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ПАСПОРТ</t>
  </si>
  <si>
    <t>бюджетної програми місцевого бюджету на 2024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</si>
  <si>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</si>
  <si>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</si>
  <si>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</si>
  <si>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</si>
  <si>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</si>
  <si>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</si>
  <si>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</si>
  <si>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</si>
  <si>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</si>
  <si>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Багатопрофільна стаціонарна медична допомога населенню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</si>
  <si>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</si>
  <si>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</si>
  <si>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</si>
  <si>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</si>
  <si>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</si>
  <si>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</si>
  <si>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</si>
  <si>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</si>
  <si>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</si>
  <si>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</si>
  <si>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</si>
  <si>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</si>
  <si>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</si>
  <si>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</si>
  <si>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Розвиток та підтримка закладів, які надають  багатопрофільну стаціонарну медичну допомогу</t>
  </si>
  <si>
    <t>8.</t>
  </si>
  <si>
    <t>Завдання бюджетної програми</t>
  </si>
  <si>
    <t>Завдання</t>
  </si>
  <si>
    <t>Оплата комунальних послуг та енергоносіїв</t>
  </si>
  <si>
    <t>Виплата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</si>
  <si>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Придбання медикаментів, виробів медичного призначення та витратних медичних матеріалів</t>
  </si>
  <si>
    <t>Придбання паливно-мастильних матеріалів</t>
  </si>
  <si>
    <t>Придбання обладнання (в т.ч. медичного) і предметів довгострокового користування</t>
  </si>
  <si>
    <t>Проведення капітальних ремонтів</t>
  </si>
  <si>
    <t>Оплата послуг з охорони приміщень</t>
  </si>
  <si>
    <t>Ремонт та технічне обслуговування медичного обладнання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</si>
  <si>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</si>
  <si>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</si>
  <si>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</si>
  <si>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</si>
  <si>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</si>
  <si>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</si>
  <si>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Протидія поширенню захворюваності на гостру респіраторну хворобу COVID-19 на території Вінницької міської територіальної громади</t>
  </si>
  <si>
    <t>Оплата послуг з встановлення ліцензійного програмного забезпечення</t>
  </si>
  <si>
    <t>Проведення поточних ремонтів будівель (в тому числі приміщень)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</si>
  <si>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</si>
  <si>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</si>
  <si>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"Здоров’я вінничан на 2022-2024 роки"</t>
  </si>
  <si>
    <t>"Здоров'я вінничан на           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</si>
  <si>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</si>
  <si>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</si>
  <si>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</si>
  <si>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</si>
  <si>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</si>
  <si>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оплату енергоносіїв</t>
  </si>
  <si>
    <t>грн.</t>
  </si>
  <si>
    <t>продукту</t>
  </si>
  <si>
    <t>середньорічна кількість закладів</t>
  </si>
  <si>
    <t>од.</t>
  </si>
  <si>
    <t>Розрахунковий показник</t>
  </si>
  <si>
    <t>ефективності</t>
  </si>
  <si>
    <t>середні видатки на 1 заклад</t>
  </si>
  <si>
    <t>якості</t>
  </si>
  <si>
    <t>рівень забезпечення потреби</t>
  </si>
  <si>
    <t>відс.</t>
  </si>
  <si>
    <t>обсяг видатків</t>
  </si>
  <si>
    <t>кількість закладів, де  планується здійснити капітальний ремонт</t>
  </si>
  <si>
    <t>Розрахунок потреби</t>
  </si>
  <si>
    <t>питома вага закладів, що планується відремонтувати у загальній кількості лікарень</t>
  </si>
  <si>
    <t>середні витрати на проведення капітального ремонту в 1-му закладі</t>
  </si>
  <si>
    <t>обсяг видатків на виплату заробітної плати, зі сплатою ЄСВ, медичним працівникам за роботу у ВЛК</t>
  </si>
  <si>
    <t>кількість медичних працівників</t>
  </si>
  <si>
    <t>Розрахунок до плану використання бюджетних коштів</t>
  </si>
  <si>
    <t>середньомісячні витрати на заробітну плату з нарахуваннями на 1-го медичного працівника</t>
  </si>
  <si>
    <t>кількість закладів</t>
  </si>
  <si>
    <t>кількість одиниць придбаного обладнання</t>
  </si>
  <si>
    <t>середні видатки на придбання одиниці обладнання</t>
  </si>
  <si>
    <t>динаміка кількості придбаного обладнання порівняно з попереднім роком</t>
  </si>
  <si>
    <t>обсяг видатків на проведення ремонту та технічного обслуговування медичного обладнання</t>
  </si>
  <si>
    <t>кількість обладнання</t>
  </si>
  <si>
    <t>середні видатки на 1 од. обладнання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</si>
  <si>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</si>
  <si>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</si>
  <si>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</si>
  <si>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</si>
  <si>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</si>
  <si>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</si>
  <si>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</si>
  <si>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Рішення Вінницької міської ради від 22.12.2023 року №2009 "Про бюджет Вінницької міської територіальної громади на 2024 рік" (зі змінами)</t>
  </si>
  <si>
    <t>Наказ / розпорядчий документ</t>
  </si>
  <si>
    <t xml:space="preserve">Департаменту охорони здоров'я Вінницької міської ради </t>
  </si>
  <si>
    <t>№</t>
  </si>
  <si>
    <t>Директор департаменту охорони здоров'я міської ради</t>
  </si>
  <si>
    <t>Директор департаменту фiнансiв  міської ради</t>
  </si>
  <si>
    <t>Мережа розпорядників і одержувачів коштів місцевого бюджету на 2024 рік</t>
  </si>
  <si>
    <t>від   20.12.2024</t>
  </si>
  <si>
    <t>Обсяг бюджетних призначень/бюджетних асигнувань  -   181 800 574 гривень, у тому числі загального фонду -  92 539 496 гривень та спеціального фонду - 89 261 078 гривень</t>
  </si>
  <si>
    <t>Бюджетний Кодекс України                        
Закон України "Про Державний бюджет України на 2024 рік"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                 
Рішення Вінницької міської ради від 22.12.2023 року №2009 "Про бюджет Вінницької міської територіальної громади на 2024 рік" (зі змінами від 26.01.2024 №2081, 23.02.2024 №2131, 29.03.2024 №2188, 26.04.2024 №2250, 28.06.2024 №2354, 23.08.2024 №2402, 20.09.2024 №2459, 25.10.2024 №2490, 29.11.2024 №2568, 20.12.2024 №2624)
Програма "Здоров'я вінничан на 2022-2024 роки", яка затверджена рішенням Вінницької міської ради від 24.12.2021 року №758 (зі змінами)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</si>
</sst>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5">
    <font>
      <sz val="8"/>
      <name val="Arial"/>
    </font>
    <font>
      <sz val="8"/>
      <color indexed="8"/>
      <name val="Arial"/>
      <family val="2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  <font>
      <u/>
      <sz val="6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/>
    </xf>
    <xf numFmtId="1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0" xfId="0" applyNumberFormat="1" applyFont="1" applyFill="1" applyAlignment="1">
      <alignment wrapText="1"/>
    </xf>
    <xf numFmtId="0" fontId="10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0" fontId="0" fillId="4" borderId="0" xfId="0" applyFill="1"/>
    <xf numFmtId="1" fontId="1" fillId="3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Alignment="1">
      <alignment horizontal="left" wrapText="1"/>
    </xf>
    <xf numFmtId="0" fontId="1" fillId="3" borderId="0" xfId="0" applyNumberFormat="1" applyFont="1" applyFill="1"/>
    <xf numFmtId="0" fontId="10" fillId="3" borderId="0" xfId="0" applyNumberFormat="1" applyFont="1" applyFill="1" applyAlignment="1">
      <alignment horizontal="center" vertical="top"/>
    </xf>
    <xf numFmtId="0" fontId="13" fillId="3" borderId="0" xfId="0" applyNumberFormat="1" applyFont="1" applyFill="1" applyAlignment="1">
      <alignment horizontal="center" wrapText="1"/>
    </xf>
    <xf numFmtId="0" fontId="14" fillId="3" borderId="0" xfId="0" applyNumberFormat="1" applyFont="1" applyFill="1" applyAlignment="1">
      <alignment horizontal="center" vertical="top"/>
    </xf>
    <xf numFmtId="14" fontId="12" fillId="3" borderId="3" xfId="0" applyNumberFormat="1" applyFont="1" applyFill="1" applyBorder="1" applyAlignment="1">
      <alignment horizontal="left" vertical="top"/>
    </xf>
    <xf numFmtId="0" fontId="12" fillId="3" borderId="3" xfId="0" applyNumberFormat="1" applyFont="1" applyFill="1" applyBorder="1" applyAlignment="1">
      <alignment horizontal="left" vertical="top"/>
    </xf>
    <xf numFmtId="0" fontId="12" fillId="4" borderId="3" xfId="0" applyNumberFormat="1" applyFont="1" applyFill="1" applyBorder="1" applyAlignment="1">
      <alignment horizontal="left"/>
    </xf>
    <xf numFmtId="1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169" fontId="8" fillId="3" borderId="2" xfId="0" applyNumberFormat="1" applyFont="1" applyFill="1" applyBorder="1" applyAlignment="1">
      <alignment horizontal="right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wrapText="1"/>
    </xf>
    <xf numFmtId="1" fontId="6" fillId="2" borderId="7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/>
    </xf>
    <xf numFmtId="0" fontId="6" fillId="4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166" fontId="6" fillId="2" borderId="0" xfId="0" applyNumberFormat="1" applyFont="1" applyFill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67" fontId="6" fillId="2" borderId="3" xfId="0" applyNumberFormat="1" applyFont="1" applyFill="1" applyBorder="1" applyAlignment="1">
      <alignment horizontal="center" wrapText="1"/>
    </xf>
    <xf numFmtId="168" fontId="6" fillId="2" borderId="3" xfId="0" applyNumberFormat="1" applyFont="1" applyFill="1" applyBorder="1" applyAlignment="1">
      <alignment horizont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1" fontId="6" fillId="4" borderId="7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8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1" fontId="6" fillId="2" borderId="2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right" vertical="center" wrapText="1"/>
    </xf>
    <xf numFmtId="3" fontId="1" fillId="4" borderId="4" xfId="0" applyNumberFormat="1" applyFont="1" applyFill="1" applyBorder="1" applyAlignment="1">
      <alignment horizontal="right" vertical="center" wrapText="1"/>
    </xf>
    <xf numFmtId="1" fontId="6" fillId="3" borderId="25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V322"/>
  <sheetViews>
    <sheetView tabSelected="1" view="pageBreakPreview" topLeftCell="A49" workbookViewId="0">
      <selection activeCell="T19" sqref="T19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7" width="11.7109375" style="1" customWidth="1"/>
    <col min="8" max="8" width="17.28515625" style="1" customWidth="1"/>
    <col min="9" max="9" width="13.140625" style="1" customWidth="1"/>
    <col min="10" max="10" width="15.140625" style="1" customWidth="1"/>
    <col min="11" max="11" width="14.85546875" style="1" customWidth="1"/>
    <col min="12" max="12" width="15.42578125" style="1" customWidth="1"/>
    <col min="13" max="13" width="12.85546875" style="1" customWidth="1"/>
    <col min="14" max="14" width="12.7109375" style="1" customWidth="1"/>
    <col min="15" max="15" width="12.28515625" style="1" customWidth="1"/>
    <col min="16" max="17" width="5.85546875" style="1" customWidth="1"/>
    <col min="18" max="18" width="11.85546875" style="1" customWidth="1"/>
    <col min="19" max="19" width="10.42578125" style="1" customWidth="1"/>
    <col min="20" max="20" width="11.140625" bestFit="1" customWidth="1"/>
    <col min="22" max="22" width="11.140625" bestFit="1" customWidth="1"/>
  </cols>
  <sheetData>
    <row r="1" spans="1:19" s="1" customFormat="1" ht="10.95" customHeight="1">
      <c r="N1" s="83" t="s">
        <v>0</v>
      </c>
      <c r="O1" s="83"/>
      <c r="P1" s="83"/>
      <c r="Q1" s="83"/>
      <c r="R1" s="83"/>
    </row>
    <row r="2" spans="1:19" s="1" customFormat="1" ht="13.05" customHeight="1">
      <c r="N2" s="83" t="s">
        <v>1</v>
      </c>
      <c r="O2" s="83"/>
      <c r="P2" s="83"/>
      <c r="Q2" s="83"/>
      <c r="R2" s="83"/>
    </row>
    <row r="3" spans="1:19" s="1" customFormat="1" ht="18" customHeight="1">
      <c r="N3" s="84" t="s">
        <v>2</v>
      </c>
      <c r="O3" s="84"/>
      <c r="P3" s="84"/>
      <c r="Q3" s="84"/>
      <c r="R3" s="84"/>
    </row>
    <row r="4" spans="1:19" s="1" customFormat="1" ht="13.05" customHeight="1"/>
    <row r="5" spans="1:19" s="1" customFormat="1" ht="13.05" customHeight="1">
      <c r="M5" s="85" t="s">
        <v>0</v>
      </c>
      <c r="N5" s="85"/>
      <c r="O5" s="85"/>
      <c r="P5" s="85"/>
      <c r="Q5" s="85"/>
      <c r="R5" s="85"/>
      <c r="S5" s="85"/>
    </row>
    <row r="6" spans="1:19" s="9" customFormat="1" ht="12.75" customHeight="1">
      <c r="M6" s="39" t="s">
        <v>94</v>
      </c>
      <c r="N6" s="39"/>
      <c r="O6" s="39"/>
      <c r="P6" s="39"/>
      <c r="Q6" s="39"/>
      <c r="R6" s="39"/>
    </row>
    <row r="7" spans="1:19" s="9" customFormat="1" ht="3" customHeight="1">
      <c r="M7" s="40"/>
      <c r="N7" s="40"/>
      <c r="O7" s="40"/>
      <c r="P7" s="40"/>
      <c r="Q7" s="40"/>
      <c r="R7" s="40"/>
    </row>
    <row r="8" spans="1:19" s="9" customFormat="1" ht="3" customHeight="1">
      <c r="M8" s="41"/>
      <c r="N8" s="41"/>
      <c r="O8" s="41"/>
      <c r="P8" s="41"/>
      <c r="Q8" s="41"/>
      <c r="R8" s="41"/>
    </row>
    <row r="9" spans="1:19" s="9" customFormat="1" ht="25.2" customHeight="1">
      <c r="M9" s="42" t="s">
        <v>95</v>
      </c>
      <c r="N9" s="42"/>
      <c r="O9" s="42"/>
      <c r="P9" s="42"/>
      <c r="Q9" s="42"/>
      <c r="R9" s="42"/>
      <c r="S9" s="10"/>
    </row>
    <row r="10" spans="1:19" s="9" customFormat="1" ht="10.8" customHeight="1">
      <c r="M10" s="43" t="s">
        <v>9</v>
      </c>
      <c r="N10" s="43"/>
      <c r="O10" s="43"/>
      <c r="P10" s="43"/>
      <c r="Q10" s="43"/>
      <c r="R10" s="43"/>
      <c r="S10" s="11"/>
    </row>
    <row r="11" spans="1:19" s="9" customFormat="1" ht="13.2" customHeight="1">
      <c r="M11" s="44" t="s">
        <v>100</v>
      </c>
      <c r="N11" s="45"/>
      <c r="O11" s="45"/>
      <c r="P11" s="9" t="s">
        <v>96</v>
      </c>
      <c r="Q11" s="46">
        <v>186</v>
      </c>
      <c r="R11" s="46"/>
      <c r="S11" s="11"/>
    </row>
    <row r="12" spans="1:19" s="1" customFormat="1" ht="10.95" customHeight="1"/>
    <row r="13" spans="1:19" s="1" customFormat="1" ht="16.05" customHeight="1">
      <c r="A13" s="86" t="s">
        <v>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9" s="1" customFormat="1" ht="16.05" customHeight="1">
      <c r="A14" s="87" t="s">
        <v>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</row>
    <row r="18" spans="1:19" ht="10.95" customHeight="1">
      <c r="A18" s="2" t="s">
        <v>5</v>
      </c>
      <c r="B18" s="88">
        <v>700000</v>
      </c>
      <c r="C18" s="88"/>
      <c r="E18" s="90" t="s">
        <v>6</v>
      </c>
      <c r="F18" s="90"/>
      <c r="G18" s="90"/>
      <c r="H18" s="90"/>
      <c r="I18" s="90"/>
      <c r="J18" s="90"/>
      <c r="K18" s="90"/>
      <c r="L18" s="90"/>
      <c r="M18" s="90"/>
      <c r="P18" s="72">
        <v>5484534</v>
      </c>
      <c r="Q18" s="72"/>
      <c r="R18" s="72"/>
    </row>
    <row r="19" spans="1:19" ht="55.95" customHeight="1">
      <c r="A19" s="3" t="s">
        <v>7</v>
      </c>
      <c r="B19" s="78" t="s">
        <v>8</v>
      </c>
      <c r="C19" s="78"/>
      <c r="E19" s="79" t="s">
        <v>9</v>
      </c>
      <c r="F19" s="79"/>
      <c r="G19" s="79"/>
      <c r="H19" s="79"/>
      <c r="I19" s="79"/>
      <c r="J19" s="79"/>
      <c r="K19" s="79"/>
      <c r="L19" s="79"/>
      <c r="M19" s="79"/>
      <c r="P19" s="79" t="s">
        <v>10</v>
      </c>
      <c r="Q19" s="79"/>
      <c r="R19" s="79"/>
    </row>
    <row r="20" spans="1:19" ht="11.4" hidden="1" customHeight="1"/>
    <row r="21" spans="1:19" ht="22.05" customHeight="1">
      <c r="A21" s="2" t="s">
        <v>11</v>
      </c>
      <c r="B21" s="88">
        <v>710000</v>
      </c>
      <c r="C21" s="88"/>
      <c r="E21" s="90" t="s">
        <v>6</v>
      </c>
      <c r="F21" s="90"/>
      <c r="G21" s="90"/>
      <c r="H21" s="90"/>
      <c r="I21" s="90"/>
      <c r="J21" s="90"/>
      <c r="K21" s="90"/>
      <c r="L21" s="90"/>
      <c r="M21" s="90"/>
      <c r="P21" s="72">
        <v>5484534</v>
      </c>
      <c r="Q21" s="72"/>
      <c r="R21" s="72"/>
    </row>
    <row r="22" spans="1:19" ht="57" customHeight="1">
      <c r="A22" s="3" t="s">
        <v>7</v>
      </c>
      <c r="B22" s="78" t="s">
        <v>8</v>
      </c>
      <c r="C22" s="78"/>
      <c r="E22" s="79" t="s">
        <v>12</v>
      </c>
      <c r="F22" s="79"/>
      <c r="G22" s="79"/>
      <c r="H22" s="79"/>
      <c r="I22" s="79"/>
      <c r="J22" s="79"/>
      <c r="K22" s="79"/>
      <c r="L22" s="79"/>
      <c r="M22" s="79"/>
      <c r="P22" s="79" t="s">
        <v>10</v>
      </c>
      <c r="Q22" s="79"/>
      <c r="R22" s="79"/>
    </row>
    <row r="23" spans="1:19" ht="11.4" hidden="1" customHeight="1"/>
    <row r="24" spans="1:19" ht="22.05" customHeight="1">
      <c r="A24" s="2" t="s">
        <v>13</v>
      </c>
      <c r="B24" s="91">
        <v>712010</v>
      </c>
      <c r="C24" s="91"/>
      <c r="E24" s="92">
        <v>2010</v>
      </c>
      <c r="F24" s="92"/>
      <c r="H24" s="93">
        <v>731</v>
      </c>
      <c r="I24" s="93"/>
      <c r="K24" s="90" t="s">
        <v>14</v>
      </c>
      <c r="L24" s="90"/>
      <c r="M24" s="90"/>
      <c r="N24" s="90"/>
      <c r="P24" s="94">
        <v>253600000</v>
      </c>
      <c r="Q24" s="94"/>
      <c r="R24" s="94"/>
    </row>
    <row r="25" spans="1:19" ht="57" customHeight="1">
      <c r="A25" s="4" t="s">
        <v>7</v>
      </c>
      <c r="B25" s="78" t="s">
        <v>8</v>
      </c>
      <c r="C25" s="78"/>
      <c r="E25" s="89" t="s">
        <v>15</v>
      </c>
      <c r="F25" s="89"/>
      <c r="H25" s="89" t="s">
        <v>16</v>
      </c>
      <c r="I25" s="89"/>
      <c r="K25" s="89" t="s">
        <v>17</v>
      </c>
      <c r="L25" s="89"/>
      <c r="M25" s="89"/>
      <c r="N25" s="89"/>
      <c r="P25" s="79" t="s">
        <v>18</v>
      </c>
      <c r="Q25" s="79"/>
      <c r="R25" s="79"/>
    </row>
    <row r="26" spans="1:19" ht="11.4" hidden="1" customHeight="1"/>
    <row r="27" spans="1:19" s="31" customFormat="1" ht="10.95" customHeight="1">
      <c r="A27" s="30" t="s">
        <v>19</v>
      </c>
      <c r="B27" s="81" t="s">
        <v>101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26"/>
    </row>
    <row r="29" spans="1:19" ht="10.95" customHeight="1">
      <c r="A29" s="5" t="s">
        <v>20</v>
      </c>
      <c r="B29" s="82" t="s">
        <v>21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</row>
    <row r="31" spans="1:19" ht="105" customHeight="1">
      <c r="B31" s="56" t="s">
        <v>102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19" ht="10.8" customHeight="1"/>
    <row r="33" spans="1:18" ht="10.95" customHeight="1">
      <c r="A33" s="2" t="s">
        <v>22</v>
      </c>
      <c r="B33" s="57" t="s">
        <v>23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ht="7.05" customHeight="1"/>
    <row r="35" spans="1:18" ht="10.95" customHeight="1">
      <c r="A35" s="58" t="s">
        <v>24</v>
      </c>
      <c r="B35" s="58"/>
      <c r="C35" s="59" t="s">
        <v>25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s="3" customFormat="1" ht="22.05" customHeight="1">
      <c r="A36" s="60">
        <v>1</v>
      </c>
      <c r="B36" s="60"/>
      <c r="C36" s="65" t="s">
        <v>26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0.95" customHeight="1"/>
    <row r="38" spans="1:18" ht="10.95" customHeight="1">
      <c r="A38" s="2" t="s">
        <v>27</v>
      </c>
      <c r="B38" s="80" t="s">
        <v>28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</row>
    <row r="39" spans="1:18" ht="10.95" customHeight="1">
      <c r="B39" s="56" t="s">
        <v>29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1:18" ht="10.95" customHeight="1"/>
    <row r="41" spans="1:18" ht="10.95" customHeight="1">
      <c r="A41" s="2" t="s">
        <v>30</v>
      </c>
      <c r="B41" s="57" t="s">
        <v>31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8" ht="7.05" customHeight="1"/>
    <row r="43" spans="1:18" ht="10.95" customHeight="1">
      <c r="A43" s="58" t="s">
        <v>24</v>
      </c>
      <c r="B43" s="58"/>
      <c r="C43" s="59" t="s">
        <v>32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s="3" customFormat="1" ht="10.95" customHeight="1">
      <c r="A44" s="60">
        <v>1</v>
      </c>
      <c r="B44" s="60"/>
      <c r="C44" s="65" t="s">
        <v>33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s="3" customFormat="1" ht="22.05" customHeight="1">
      <c r="A45" s="60">
        <v>2</v>
      </c>
      <c r="B45" s="60"/>
      <c r="C45" s="65" t="s">
        <v>34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3" customFormat="1" ht="10.95" customHeight="1">
      <c r="A46" s="60">
        <v>3</v>
      </c>
      <c r="B46" s="60"/>
      <c r="C46" s="65" t="s">
        <v>35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s="3" customFormat="1" ht="10.95" customHeight="1">
      <c r="A47" s="60">
        <v>4</v>
      </c>
      <c r="B47" s="60"/>
      <c r="C47" s="65" t="s">
        <v>36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s="3" customFormat="1" ht="10.95" customHeight="1">
      <c r="A48" s="60">
        <v>5</v>
      </c>
      <c r="B48" s="60"/>
      <c r="C48" s="65" t="s">
        <v>37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9" s="3" customFormat="1" ht="10.95" customHeight="1">
      <c r="A49" s="60">
        <v>6</v>
      </c>
      <c r="B49" s="60"/>
      <c r="C49" s="65" t="s">
        <v>38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s="3" customFormat="1" ht="10.95" customHeight="1">
      <c r="A50" s="60">
        <v>7</v>
      </c>
      <c r="B50" s="60"/>
      <c r="C50" s="65" t="s">
        <v>39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9" s="3" customFormat="1" ht="10.95" customHeight="1">
      <c r="A51" s="60">
        <v>8</v>
      </c>
      <c r="B51" s="60"/>
      <c r="C51" s="65" t="s">
        <v>40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9" ht="10.95" customHeight="1"/>
    <row r="53" spans="1:19" ht="10.95" customHeight="1">
      <c r="A53" s="2" t="s">
        <v>41</v>
      </c>
      <c r="B53" s="57" t="s">
        <v>42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O53" s="2" t="s">
        <v>43</v>
      </c>
    </row>
    <row r="54" spans="1:19" ht="10.95" customHeight="1"/>
    <row r="55" spans="1:19" ht="10.95" customHeight="1">
      <c r="A55" s="66" t="s">
        <v>24</v>
      </c>
      <c r="B55" s="66"/>
      <c r="C55" s="69" t="s">
        <v>42</v>
      </c>
      <c r="D55" s="69"/>
      <c r="E55" s="69"/>
      <c r="F55" s="69"/>
      <c r="G55" s="69"/>
      <c r="H55" s="69"/>
      <c r="I55" s="69"/>
      <c r="J55" s="69" t="s">
        <v>44</v>
      </c>
      <c r="K55" s="69"/>
      <c r="L55" s="98" t="s">
        <v>45</v>
      </c>
      <c r="M55" s="98"/>
      <c r="N55" s="101" t="s">
        <v>46</v>
      </c>
      <c r="O55" s="101"/>
    </row>
    <row r="56" spans="1:19" ht="10.95" customHeight="1">
      <c r="A56" s="67"/>
      <c r="B56" s="68"/>
      <c r="C56" s="70"/>
      <c r="D56" s="71"/>
      <c r="E56" s="71"/>
      <c r="F56" s="71"/>
      <c r="G56" s="71"/>
      <c r="H56" s="71"/>
      <c r="I56" s="71"/>
      <c r="J56" s="70"/>
      <c r="K56" s="71"/>
      <c r="L56" s="99"/>
      <c r="M56" s="100"/>
      <c r="N56" s="102"/>
      <c r="O56" s="103"/>
    </row>
    <row r="57" spans="1:19" ht="10.95" customHeight="1">
      <c r="A57" s="61">
        <v>1</v>
      </c>
      <c r="B57" s="61"/>
      <c r="C57" s="62">
        <v>2</v>
      </c>
      <c r="D57" s="62"/>
      <c r="E57" s="62"/>
      <c r="F57" s="62"/>
      <c r="G57" s="62"/>
      <c r="H57" s="62"/>
      <c r="I57" s="62"/>
      <c r="J57" s="63">
        <v>3</v>
      </c>
      <c r="K57" s="63"/>
      <c r="L57" s="63">
        <v>4</v>
      </c>
      <c r="M57" s="63"/>
      <c r="N57" s="64">
        <v>5</v>
      </c>
      <c r="O57" s="64"/>
    </row>
    <row r="58" spans="1:19" ht="10.95" customHeight="1">
      <c r="A58" s="105">
        <v>1</v>
      </c>
      <c r="B58" s="105"/>
      <c r="C58" s="106" t="s">
        <v>33</v>
      </c>
      <c r="D58" s="106"/>
      <c r="E58" s="106"/>
      <c r="F58" s="106"/>
      <c r="G58" s="106"/>
      <c r="H58" s="106"/>
      <c r="I58" s="106"/>
      <c r="J58" s="104">
        <f>66152665-2693213+4873146+500000+1313092+84589</f>
        <v>70230279</v>
      </c>
      <c r="K58" s="104"/>
      <c r="L58" s="107"/>
      <c r="M58" s="107"/>
      <c r="N58" s="104">
        <f>J58+L58</f>
        <v>70230279</v>
      </c>
      <c r="O58" s="104"/>
    </row>
    <row r="59" spans="1:19" s="16" customFormat="1" ht="30.6" customHeight="1">
      <c r="A59" s="95">
        <v>2</v>
      </c>
      <c r="B59" s="95"/>
      <c r="C59" s="96" t="s">
        <v>34</v>
      </c>
      <c r="D59" s="96"/>
      <c r="E59" s="96"/>
      <c r="F59" s="96"/>
      <c r="G59" s="96"/>
      <c r="H59" s="96"/>
      <c r="I59" s="96"/>
      <c r="J59" s="73">
        <f>1323090+1331972+1167736+1209243-175100</f>
        <v>4856941</v>
      </c>
      <c r="K59" s="73"/>
      <c r="L59" s="97"/>
      <c r="M59" s="97"/>
      <c r="N59" s="73">
        <f t="shared" ref="N59:N70" si="0">J59+L59</f>
        <v>4856941</v>
      </c>
      <c r="O59" s="73"/>
      <c r="P59" s="15"/>
      <c r="Q59" s="15"/>
      <c r="R59" s="15"/>
      <c r="S59" s="15"/>
    </row>
    <row r="60" spans="1:19" s="24" customFormat="1" ht="12.6" customHeight="1">
      <c r="A60" s="74">
        <v>3</v>
      </c>
      <c r="B60" s="74"/>
      <c r="C60" s="75" t="s">
        <v>35</v>
      </c>
      <c r="D60" s="75"/>
      <c r="E60" s="75"/>
      <c r="F60" s="75"/>
      <c r="G60" s="75"/>
      <c r="H60" s="75"/>
      <c r="I60" s="75"/>
      <c r="J60" s="76">
        <f>3000000+1000000+1775213+453340+918000+2853447-24469+3814146-49-4517</f>
        <v>13785111</v>
      </c>
      <c r="K60" s="76"/>
      <c r="L60" s="77"/>
      <c r="M60" s="77"/>
      <c r="N60" s="76">
        <f t="shared" si="0"/>
        <v>13785111</v>
      </c>
      <c r="O60" s="76"/>
      <c r="P60" s="26"/>
      <c r="Q60" s="26"/>
      <c r="R60" s="26"/>
      <c r="S60" s="26"/>
    </row>
    <row r="61" spans="1:19" s="24" customFormat="1" ht="10.8" customHeight="1">
      <c r="A61" s="74">
        <v>4</v>
      </c>
      <c r="B61" s="74"/>
      <c r="C61" s="75" t="s">
        <v>36</v>
      </c>
      <c r="D61" s="75"/>
      <c r="E61" s="75"/>
      <c r="F61" s="75"/>
      <c r="G61" s="75"/>
      <c r="H61" s="75"/>
      <c r="I61" s="75"/>
      <c r="J61" s="76">
        <f>1280000-230165-39780</f>
        <v>1010055</v>
      </c>
      <c r="K61" s="76"/>
      <c r="L61" s="77"/>
      <c r="M61" s="77"/>
      <c r="N61" s="76">
        <f t="shared" si="0"/>
        <v>1010055</v>
      </c>
      <c r="O61" s="76"/>
      <c r="P61" s="26"/>
      <c r="Q61" s="26"/>
      <c r="R61" s="26"/>
      <c r="S61" s="26"/>
    </row>
    <row r="62" spans="1:19" s="24" customFormat="1" ht="22.05" hidden="1" customHeight="1">
      <c r="A62" s="74">
        <v>3</v>
      </c>
      <c r="B62" s="74"/>
      <c r="C62" s="75" t="s">
        <v>47</v>
      </c>
      <c r="D62" s="75"/>
      <c r="E62" s="75"/>
      <c r="F62" s="75"/>
      <c r="G62" s="75"/>
      <c r="H62" s="75"/>
      <c r="I62" s="75"/>
      <c r="J62" s="77"/>
      <c r="K62" s="77"/>
      <c r="L62" s="77"/>
      <c r="M62" s="77"/>
      <c r="N62" s="76">
        <f t="shared" si="0"/>
        <v>0</v>
      </c>
      <c r="O62" s="76"/>
      <c r="P62" s="26"/>
      <c r="Q62" s="26"/>
      <c r="R62" s="26"/>
      <c r="S62" s="26"/>
    </row>
    <row r="63" spans="1:19" s="24" customFormat="1" ht="12" customHeight="1">
      <c r="A63" s="74">
        <v>5</v>
      </c>
      <c r="B63" s="74"/>
      <c r="C63" s="75" t="s">
        <v>37</v>
      </c>
      <c r="D63" s="75"/>
      <c r="E63" s="75"/>
      <c r="F63" s="75"/>
      <c r="G63" s="75"/>
      <c r="H63" s="75"/>
      <c r="I63" s="75"/>
      <c r="J63" s="77"/>
      <c r="K63" s="77"/>
      <c r="L63" s="76">
        <f>49096400+160000+3900000-90000+1564172+7435828-813340+3010096+2196645+700000+1345759+24469</f>
        <v>68530029</v>
      </c>
      <c r="M63" s="76"/>
      <c r="N63" s="76">
        <f t="shared" si="0"/>
        <v>68530029</v>
      </c>
      <c r="O63" s="76"/>
      <c r="P63" s="26"/>
      <c r="Q63" s="26"/>
      <c r="R63" s="26"/>
      <c r="S63" s="26"/>
    </row>
    <row r="64" spans="1:19" s="16" customFormat="1" ht="12.6" customHeight="1">
      <c r="A64" s="74">
        <v>6</v>
      </c>
      <c r="B64" s="74"/>
      <c r="C64" s="75" t="s">
        <v>38</v>
      </c>
      <c r="D64" s="75"/>
      <c r="E64" s="75"/>
      <c r="F64" s="75"/>
      <c r="G64" s="75"/>
      <c r="H64" s="75"/>
      <c r="I64" s="75"/>
      <c r="J64" s="77"/>
      <c r="K64" s="77"/>
      <c r="L64" s="76">
        <f>33733418-360000-300000-160000-1793988+1682059-2196645-700000-5896299+652368-3814146-115718</f>
        <v>20731049</v>
      </c>
      <c r="M64" s="76"/>
      <c r="N64" s="76">
        <f t="shared" si="0"/>
        <v>20731049</v>
      </c>
      <c r="O64" s="76"/>
      <c r="P64" s="26"/>
      <c r="Q64" s="26"/>
      <c r="R64" s="26"/>
      <c r="S64" s="26"/>
    </row>
    <row r="65" spans="1:19" s="15" customFormat="1" ht="10.95" hidden="1" customHeight="1">
      <c r="A65" s="74"/>
      <c r="B65" s="74"/>
      <c r="C65" s="75"/>
      <c r="D65" s="75"/>
      <c r="E65" s="75"/>
      <c r="F65" s="75"/>
      <c r="G65" s="75"/>
      <c r="H65" s="75"/>
      <c r="I65" s="75"/>
      <c r="J65" s="77"/>
      <c r="K65" s="77"/>
      <c r="L65" s="76"/>
      <c r="M65" s="76"/>
      <c r="N65" s="76">
        <f t="shared" si="0"/>
        <v>0</v>
      </c>
      <c r="O65" s="76"/>
      <c r="P65" s="26"/>
      <c r="Q65" s="26"/>
      <c r="R65" s="26"/>
      <c r="S65" s="26"/>
    </row>
    <row r="66" spans="1:19" s="15" customFormat="1" ht="10.95" hidden="1" customHeight="1">
      <c r="A66" s="74"/>
      <c r="B66" s="74"/>
      <c r="C66" s="75"/>
      <c r="D66" s="75"/>
      <c r="E66" s="75"/>
      <c r="F66" s="75"/>
      <c r="G66" s="75"/>
      <c r="H66" s="75"/>
      <c r="I66" s="75"/>
      <c r="J66" s="76"/>
      <c r="K66" s="76"/>
      <c r="L66" s="77"/>
      <c r="M66" s="77"/>
      <c r="N66" s="76">
        <f t="shared" si="0"/>
        <v>0</v>
      </c>
      <c r="O66" s="76"/>
      <c r="P66" s="26"/>
      <c r="Q66" s="26"/>
      <c r="R66" s="26"/>
      <c r="S66" s="26"/>
    </row>
    <row r="67" spans="1:19" s="15" customFormat="1" ht="10.8" customHeight="1">
      <c r="A67" s="74">
        <v>7</v>
      </c>
      <c r="B67" s="74"/>
      <c r="C67" s="75" t="s">
        <v>39</v>
      </c>
      <c r="D67" s="75"/>
      <c r="E67" s="75"/>
      <c r="F67" s="75"/>
      <c r="G67" s="75"/>
      <c r="H67" s="75"/>
      <c r="I67" s="75"/>
      <c r="J67" s="76">
        <f>150000+90000+360000+49300-16680</f>
        <v>632620</v>
      </c>
      <c r="K67" s="76"/>
      <c r="L67" s="77"/>
      <c r="M67" s="77"/>
      <c r="N67" s="76">
        <f t="shared" si="0"/>
        <v>632620</v>
      </c>
      <c r="O67" s="76"/>
      <c r="P67" s="26"/>
      <c r="Q67" s="26"/>
      <c r="R67" s="26"/>
      <c r="S67" s="26"/>
    </row>
    <row r="68" spans="1:19" s="15" customFormat="1" ht="10.95" hidden="1" customHeight="1">
      <c r="A68" s="74">
        <v>8</v>
      </c>
      <c r="B68" s="74"/>
      <c r="C68" s="75" t="s">
        <v>48</v>
      </c>
      <c r="D68" s="75"/>
      <c r="E68" s="75"/>
      <c r="F68" s="75"/>
      <c r="G68" s="75"/>
      <c r="H68" s="75"/>
      <c r="I68" s="75"/>
      <c r="J68" s="77"/>
      <c r="K68" s="77"/>
      <c r="L68" s="77"/>
      <c r="M68" s="77"/>
      <c r="N68" s="76">
        <f t="shared" si="0"/>
        <v>0</v>
      </c>
      <c r="O68" s="76"/>
      <c r="P68" s="26"/>
      <c r="Q68" s="26"/>
      <c r="R68" s="26"/>
      <c r="S68" s="26"/>
    </row>
    <row r="69" spans="1:19" s="15" customFormat="1" ht="10.95" hidden="1" customHeight="1">
      <c r="A69" s="74">
        <v>9</v>
      </c>
      <c r="B69" s="74"/>
      <c r="C69" s="75" t="s">
        <v>49</v>
      </c>
      <c r="D69" s="75"/>
      <c r="E69" s="75"/>
      <c r="F69" s="75"/>
      <c r="G69" s="75"/>
      <c r="H69" s="75"/>
      <c r="I69" s="75"/>
      <c r="J69" s="77"/>
      <c r="K69" s="77"/>
      <c r="L69" s="77"/>
      <c r="M69" s="77"/>
      <c r="N69" s="76">
        <f t="shared" si="0"/>
        <v>0</v>
      </c>
      <c r="O69" s="76"/>
      <c r="P69" s="26"/>
      <c r="Q69" s="26"/>
      <c r="R69" s="26"/>
      <c r="S69" s="26"/>
    </row>
    <row r="70" spans="1:19" s="15" customFormat="1" ht="10.8" customHeight="1">
      <c r="A70" s="74">
        <v>8</v>
      </c>
      <c r="B70" s="74"/>
      <c r="C70" s="75" t="s">
        <v>40</v>
      </c>
      <c r="D70" s="75"/>
      <c r="E70" s="75"/>
      <c r="F70" s="75"/>
      <c r="G70" s="75"/>
      <c r="H70" s="75"/>
      <c r="I70" s="75"/>
      <c r="J70" s="76">
        <f>2000000+24490</f>
        <v>2024490</v>
      </c>
      <c r="K70" s="76"/>
      <c r="L70" s="77"/>
      <c r="M70" s="77"/>
      <c r="N70" s="76">
        <f t="shared" si="0"/>
        <v>2024490</v>
      </c>
      <c r="O70" s="76"/>
      <c r="P70" s="26"/>
      <c r="Q70" s="26"/>
      <c r="R70" s="26"/>
      <c r="S70" s="26"/>
    </row>
    <row r="71" spans="1:19" s="1" customFormat="1" ht="10.95" customHeight="1">
      <c r="A71" s="111" t="s">
        <v>46</v>
      </c>
      <c r="B71" s="111"/>
      <c r="C71" s="111"/>
      <c r="D71" s="111"/>
      <c r="E71" s="111"/>
      <c r="F71" s="111"/>
      <c r="G71" s="111"/>
      <c r="H71" s="111"/>
      <c r="I71" s="111"/>
      <c r="J71" s="112">
        <f>SUM(J58:J70)</f>
        <v>92539496</v>
      </c>
      <c r="K71" s="112"/>
      <c r="L71" s="112">
        <f>SUM(L58:L70)</f>
        <v>89261078</v>
      </c>
      <c r="M71" s="112"/>
      <c r="N71" s="113">
        <f>SUM(N58:N70)</f>
        <v>181800574</v>
      </c>
      <c r="O71" s="113"/>
      <c r="P71" s="26"/>
      <c r="Q71" s="26"/>
      <c r="R71" s="26"/>
      <c r="S71" s="26"/>
    </row>
    <row r="72" spans="1:19" s="1" customFormat="1" ht="10.9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s="1" customFormat="1" ht="10.95" customHeight="1">
      <c r="A73" s="114" t="s">
        <v>50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26"/>
      <c r="S73" s="27" t="s">
        <v>43</v>
      </c>
    </row>
    <row r="74" spans="1:19" s="1" customFormat="1" ht="10.9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s="7" customFormat="1" ht="10.95" customHeight="1">
      <c r="A75" s="115" t="s">
        <v>24</v>
      </c>
      <c r="B75" s="115"/>
      <c r="C75" s="116" t="s">
        <v>51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 t="s">
        <v>44</v>
      </c>
      <c r="N75" s="116"/>
      <c r="O75" s="116" t="s">
        <v>45</v>
      </c>
      <c r="P75" s="116"/>
      <c r="Q75" s="116"/>
      <c r="R75" s="117" t="s">
        <v>46</v>
      </c>
      <c r="S75" s="117"/>
    </row>
    <row r="76" spans="1:19" s="7" customFormat="1" ht="10.95" customHeight="1">
      <c r="A76" s="108">
        <v>1</v>
      </c>
      <c r="B76" s="108"/>
      <c r="C76" s="109">
        <v>2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>
        <v>3</v>
      </c>
      <c r="N76" s="109"/>
      <c r="O76" s="109">
        <v>4</v>
      </c>
      <c r="P76" s="109"/>
      <c r="Q76" s="109"/>
      <c r="R76" s="110">
        <v>5</v>
      </c>
      <c r="S76" s="110"/>
    </row>
    <row r="77" spans="1:19" s="1" customFormat="1" ht="10.95" customHeight="1">
      <c r="A77" s="74">
        <v>1</v>
      </c>
      <c r="B77" s="74"/>
      <c r="C77" s="75" t="s">
        <v>52</v>
      </c>
      <c r="D77" s="75"/>
      <c r="E77" s="75"/>
      <c r="F77" s="75"/>
      <c r="G77" s="75"/>
      <c r="H77" s="75"/>
      <c r="I77" s="75"/>
      <c r="J77" s="75"/>
      <c r="K77" s="75"/>
      <c r="L77" s="75"/>
      <c r="M77" s="76">
        <f>73905755+1331972+1000000+918000+90000+1775213-2693213+453340+360000+1167736+1209243+49300+2853447-24469+4873146+3814146+500000+1313092+84589-175100-49-4517-230165-39780-16680+24490</f>
        <v>92539496</v>
      </c>
      <c r="N77" s="76"/>
      <c r="O77" s="126">
        <f>82829818-360000+160000-300000-160000+3900000-90000+1564172+7435828-813340+3010096-1793988+1682059+1345759+24469-5896299+652368-3814146+145880-145880-115718</f>
        <v>89261078</v>
      </c>
      <c r="P77" s="126"/>
      <c r="Q77" s="126"/>
      <c r="R77" s="76">
        <f>M77+O77</f>
        <v>181800574</v>
      </c>
      <c r="S77" s="76"/>
    </row>
    <row r="78" spans="1:19" s="1" customFormat="1" ht="10.95" hidden="1" customHeight="1">
      <c r="A78" s="74">
        <v>2</v>
      </c>
      <c r="B78" s="74"/>
      <c r="C78" s="75" t="s">
        <v>53</v>
      </c>
      <c r="D78" s="75"/>
      <c r="E78" s="75"/>
      <c r="F78" s="75"/>
      <c r="G78" s="75"/>
      <c r="H78" s="75"/>
      <c r="I78" s="75"/>
      <c r="J78" s="75"/>
      <c r="K78" s="75"/>
      <c r="L78" s="75"/>
      <c r="M78" s="77"/>
      <c r="N78" s="77"/>
      <c r="O78" s="125"/>
      <c r="P78" s="125"/>
      <c r="Q78" s="125"/>
      <c r="R78" s="77"/>
      <c r="S78" s="77"/>
    </row>
    <row r="79" spans="1:19" s="1" customFormat="1" ht="10.95" customHeight="1">
      <c r="A79" s="118"/>
      <c r="B79" s="118"/>
      <c r="C79" s="111" t="s">
        <v>46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3">
        <f>SUM(M77:M78)</f>
        <v>92539496</v>
      </c>
      <c r="N79" s="113"/>
      <c r="O79" s="112">
        <f>SUM(O77:O78)</f>
        <v>89261078</v>
      </c>
      <c r="P79" s="112"/>
      <c r="Q79" s="112"/>
      <c r="R79" s="113">
        <f>SUM(R77:R78)</f>
        <v>181800574</v>
      </c>
      <c r="S79" s="113"/>
    </row>
    <row r="80" spans="1:19" ht="11.4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22" s="1" customFormat="1" ht="10.95" customHeight="1">
      <c r="A81" s="80" t="s">
        <v>54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</row>
    <row r="82" spans="1:22" s="1" customFormat="1" ht="10.95" customHeight="1"/>
    <row r="83" spans="1:22" s="1" customFormat="1" ht="24" customHeight="1">
      <c r="A83" s="120" t="s">
        <v>24</v>
      </c>
      <c r="B83" s="120"/>
      <c r="C83" s="121" t="s">
        <v>55</v>
      </c>
      <c r="D83" s="121"/>
      <c r="E83" s="121"/>
      <c r="F83" s="121"/>
      <c r="G83" s="121"/>
      <c r="H83" s="121"/>
      <c r="I83" s="8" t="s">
        <v>56</v>
      </c>
      <c r="J83" s="122" t="s">
        <v>57</v>
      </c>
      <c r="K83" s="122"/>
      <c r="L83" s="122"/>
      <c r="M83" s="123" t="s">
        <v>44</v>
      </c>
      <c r="N83" s="123"/>
      <c r="O83" s="123" t="s">
        <v>45</v>
      </c>
      <c r="P83" s="123"/>
      <c r="Q83" s="123"/>
      <c r="R83" s="124" t="s">
        <v>46</v>
      </c>
      <c r="S83" s="124"/>
    </row>
    <row r="84" spans="1:22" s="1" customFormat="1" ht="10.95" customHeight="1" thickBot="1">
      <c r="A84" s="61">
        <v>1</v>
      </c>
      <c r="B84" s="61"/>
      <c r="C84" s="62">
        <v>2</v>
      </c>
      <c r="D84" s="62"/>
      <c r="E84" s="62"/>
      <c r="F84" s="62"/>
      <c r="G84" s="62"/>
      <c r="H84" s="62"/>
      <c r="I84" s="6">
        <v>3</v>
      </c>
      <c r="J84" s="62">
        <v>4</v>
      </c>
      <c r="K84" s="62"/>
      <c r="L84" s="62"/>
      <c r="M84" s="119">
        <v>5</v>
      </c>
      <c r="N84" s="119"/>
      <c r="O84" s="119">
        <v>6</v>
      </c>
      <c r="P84" s="119"/>
      <c r="Q84" s="119"/>
      <c r="R84" s="64">
        <v>7</v>
      </c>
      <c r="S84" s="64"/>
    </row>
    <row r="85" spans="1:22" s="12" customFormat="1" ht="21" customHeight="1">
      <c r="A85" s="127">
        <v>1</v>
      </c>
      <c r="B85" s="128"/>
      <c r="C85" s="51" t="s">
        <v>33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22" s="12" customFormat="1" ht="10.95" customHeight="1">
      <c r="A86" s="32">
        <v>1</v>
      </c>
      <c r="B86" s="32"/>
      <c r="C86" s="33" t="s">
        <v>58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22" s="12" customFormat="1" ht="33" customHeight="1">
      <c r="A87" s="34"/>
      <c r="B87" s="34"/>
      <c r="C87" s="35" t="s">
        <v>59</v>
      </c>
      <c r="D87" s="35"/>
      <c r="E87" s="35"/>
      <c r="F87" s="35"/>
      <c r="G87" s="35"/>
      <c r="H87" s="35"/>
      <c r="I87" s="13" t="s">
        <v>60</v>
      </c>
      <c r="J87" s="36" t="s">
        <v>93</v>
      </c>
      <c r="K87" s="36"/>
      <c r="L87" s="36"/>
      <c r="M87" s="38">
        <f>66152665-2693213+4873146+500000+1313092+84589</f>
        <v>70230279</v>
      </c>
      <c r="N87" s="38"/>
      <c r="O87" s="37"/>
      <c r="P87" s="37"/>
      <c r="Q87" s="37"/>
      <c r="R87" s="38">
        <f>M87</f>
        <v>70230279</v>
      </c>
      <c r="S87" s="38"/>
      <c r="T87" s="14">
        <f>R87+R96+R105+R114+R123+R132+R141+R150</f>
        <v>181800574</v>
      </c>
      <c r="U87" s="14"/>
      <c r="V87" s="14"/>
    </row>
    <row r="88" spans="1:22" s="12" customFormat="1" ht="10.95" customHeight="1">
      <c r="A88" s="32">
        <v>2</v>
      </c>
      <c r="B88" s="32"/>
      <c r="C88" s="33" t="s">
        <v>61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22" s="12" customFormat="1" ht="21.6" customHeight="1">
      <c r="A89" s="34"/>
      <c r="B89" s="34"/>
      <c r="C89" s="35" t="s">
        <v>62</v>
      </c>
      <c r="D89" s="35"/>
      <c r="E89" s="35"/>
      <c r="F89" s="35"/>
      <c r="G89" s="35"/>
      <c r="H89" s="35"/>
      <c r="I89" s="13" t="s">
        <v>63</v>
      </c>
      <c r="J89" s="36" t="s">
        <v>99</v>
      </c>
      <c r="K89" s="36"/>
      <c r="L89" s="36"/>
      <c r="M89" s="47">
        <v>5</v>
      </c>
      <c r="N89" s="47"/>
      <c r="O89" s="37"/>
      <c r="P89" s="37"/>
      <c r="Q89" s="37"/>
      <c r="R89" s="47">
        <v>5</v>
      </c>
      <c r="S89" s="47"/>
    </row>
    <row r="90" spans="1:22" s="12" customFormat="1" ht="10.95" customHeight="1">
      <c r="A90" s="32">
        <v>3</v>
      </c>
      <c r="B90" s="32"/>
      <c r="C90" s="33" t="s">
        <v>65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22" s="12" customFormat="1" ht="10.95" customHeight="1">
      <c r="A91" s="34"/>
      <c r="B91" s="34"/>
      <c r="C91" s="35" t="s">
        <v>66</v>
      </c>
      <c r="D91" s="35"/>
      <c r="E91" s="35"/>
      <c r="F91" s="35"/>
      <c r="G91" s="35"/>
      <c r="H91" s="35"/>
      <c r="I91" s="13" t="s">
        <v>60</v>
      </c>
      <c r="J91" s="36" t="s">
        <v>64</v>
      </c>
      <c r="K91" s="36"/>
      <c r="L91" s="36"/>
      <c r="M91" s="38">
        <f>M87/M89</f>
        <v>14046055.800000001</v>
      </c>
      <c r="N91" s="38"/>
      <c r="O91" s="37"/>
      <c r="P91" s="37"/>
      <c r="Q91" s="37"/>
      <c r="R91" s="38">
        <f>R87/R89</f>
        <v>14046055.800000001</v>
      </c>
      <c r="S91" s="38"/>
    </row>
    <row r="92" spans="1:22" s="12" customFormat="1" ht="10.95" customHeight="1">
      <c r="A92" s="32">
        <v>4</v>
      </c>
      <c r="B92" s="32"/>
      <c r="C92" s="33" t="s">
        <v>67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22" s="12" customFormat="1" ht="10.95" customHeight="1">
      <c r="A93" s="34"/>
      <c r="B93" s="34"/>
      <c r="C93" s="35" t="s">
        <v>68</v>
      </c>
      <c r="D93" s="35"/>
      <c r="E93" s="35"/>
      <c r="F93" s="35"/>
      <c r="G93" s="35"/>
      <c r="H93" s="35"/>
      <c r="I93" s="13" t="s">
        <v>69</v>
      </c>
      <c r="J93" s="36" t="s">
        <v>64</v>
      </c>
      <c r="K93" s="36"/>
      <c r="L93" s="36"/>
      <c r="M93" s="47">
        <v>100</v>
      </c>
      <c r="N93" s="47"/>
      <c r="O93" s="37"/>
      <c r="P93" s="37"/>
      <c r="Q93" s="37"/>
      <c r="R93" s="47">
        <v>100</v>
      </c>
      <c r="S93" s="47"/>
    </row>
    <row r="94" spans="1:22" s="25" customFormat="1" ht="22.05" customHeight="1">
      <c r="A94" s="129">
        <v>2</v>
      </c>
      <c r="B94" s="130"/>
      <c r="C94" s="131" t="s">
        <v>34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</row>
    <row r="95" spans="1:22" s="12" customFormat="1" ht="10.95" customHeight="1">
      <c r="A95" s="32">
        <v>1</v>
      </c>
      <c r="B95" s="32"/>
      <c r="C95" s="33" t="s">
        <v>58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22" s="12" customFormat="1" ht="33" customHeight="1">
      <c r="A96" s="34"/>
      <c r="B96" s="34"/>
      <c r="C96" s="35" t="s">
        <v>75</v>
      </c>
      <c r="D96" s="35"/>
      <c r="E96" s="35"/>
      <c r="F96" s="35"/>
      <c r="G96" s="35"/>
      <c r="H96" s="35"/>
      <c r="I96" s="13" t="s">
        <v>60</v>
      </c>
      <c r="J96" s="36" t="s">
        <v>93</v>
      </c>
      <c r="K96" s="36"/>
      <c r="L96" s="36"/>
      <c r="M96" s="38">
        <f>1323090+1331972+1167736+1209243-175100</f>
        <v>4856941</v>
      </c>
      <c r="N96" s="38"/>
      <c r="O96" s="37"/>
      <c r="P96" s="37"/>
      <c r="Q96" s="37"/>
      <c r="R96" s="38">
        <f>M96+O96</f>
        <v>4856941</v>
      </c>
      <c r="S96" s="38"/>
    </row>
    <row r="97" spans="1:19" s="12" customFormat="1" ht="10.95" customHeight="1">
      <c r="A97" s="32">
        <v>2</v>
      </c>
      <c r="B97" s="32"/>
      <c r="C97" s="33" t="s">
        <v>61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s="12" customFormat="1" ht="22.05" customHeight="1">
      <c r="A98" s="34"/>
      <c r="B98" s="34"/>
      <c r="C98" s="35" t="s">
        <v>76</v>
      </c>
      <c r="D98" s="35"/>
      <c r="E98" s="35"/>
      <c r="F98" s="35"/>
      <c r="G98" s="35"/>
      <c r="H98" s="35"/>
      <c r="I98" s="13" t="s">
        <v>63</v>
      </c>
      <c r="J98" s="36" t="s">
        <v>77</v>
      </c>
      <c r="K98" s="36"/>
      <c r="L98" s="36"/>
      <c r="M98" s="47">
        <v>20</v>
      </c>
      <c r="N98" s="47"/>
      <c r="O98" s="37"/>
      <c r="P98" s="37"/>
      <c r="Q98" s="37"/>
      <c r="R98" s="47">
        <v>20</v>
      </c>
      <c r="S98" s="47"/>
    </row>
    <row r="99" spans="1:19" s="12" customFormat="1" ht="10.95" customHeight="1">
      <c r="A99" s="32">
        <v>3</v>
      </c>
      <c r="B99" s="32"/>
      <c r="C99" s="33" t="s">
        <v>65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s="12" customFormat="1" ht="22.05" customHeight="1">
      <c r="A100" s="34"/>
      <c r="B100" s="34"/>
      <c r="C100" s="35" t="s">
        <v>78</v>
      </c>
      <c r="D100" s="35"/>
      <c r="E100" s="35"/>
      <c r="F100" s="35"/>
      <c r="G100" s="35"/>
      <c r="H100" s="35"/>
      <c r="I100" s="13" t="s">
        <v>60</v>
      </c>
      <c r="J100" s="36" t="s">
        <v>64</v>
      </c>
      <c r="K100" s="36"/>
      <c r="L100" s="36"/>
      <c r="M100" s="38">
        <f>M96/M98/12</f>
        <v>20237.254166666666</v>
      </c>
      <c r="N100" s="38"/>
      <c r="O100" s="37"/>
      <c r="P100" s="37"/>
      <c r="Q100" s="37"/>
      <c r="R100" s="38">
        <f>M100</f>
        <v>20237.254166666666</v>
      </c>
      <c r="S100" s="38"/>
    </row>
    <row r="101" spans="1:19" s="12" customFormat="1" ht="10.95" customHeight="1">
      <c r="A101" s="32">
        <v>4</v>
      </c>
      <c r="B101" s="32"/>
      <c r="C101" s="33" t="s">
        <v>67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s="12" customFormat="1" ht="10.95" customHeight="1">
      <c r="A102" s="34"/>
      <c r="B102" s="34"/>
      <c r="C102" s="35" t="s">
        <v>68</v>
      </c>
      <c r="D102" s="35"/>
      <c r="E102" s="35"/>
      <c r="F102" s="35"/>
      <c r="G102" s="35"/>
      <c r="H102" s="35"/>
      <c r="I102" s="13" t="s">
        <v>69</v>
      </c>
      <c r="J102" s="36" t="s">
        <v>64</v>
      </c>
      <c r="K102" s="36"/>
      <c r="L102" s="36"/>
      <c r="M102" s="52">
        <v>100</v>
      </c>
      <c r="N102" s="52"/>
      <c r="O102" s="37"/>
      <c r="P102" s="37"/>
      <c r="Q102" s="37"/>
      <c r="R102" s="52">
        <f>M102</f>
        <v>100</v>
      </c>
      <c r="S102" s="52"/>
    </row>
    <row r="103" spans="1:19" s="28" customFormat="1" ht="22.2" customHeight="1">
      <c r="A103" s="53">
        <v>3</v>
      </c>
      <c r="B103" s="54"/>
      <c r="C103" s="55" t="s">
        <v>35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s="12" customFormat="1" ht="10.95" customHeight="1">
      <c r="A104" s="32">
        <v>1</v>
      </c>
      <c r="B104" s="32"/>
      <c r="C104" s="33" t="s">
        <v>58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s="12" customFormat="1" ht="33" customHeight="1">
      <c r="A105" s="34"/>
      <c r="B105" s="34"/>
      <c r="C105" s="35" t="s">
        <v>70</v>
      </c>
      <c r="D105" s="35"/>
      <c r="E105" s="35"/>
      <c r="F105" s="35"/>
      <c r="G105" s="35"/>
      <c r="H105" s="35"/>
      <c r="I105" s="13" t="s">
        <v>60</v>
      </c>
      <c r="J105" s="36" t="s">
        <v>93</v>
      </c>
      <c r="K105" s="36"/>
      <c r="L105" s="36"/>
      <c r="M105" s="38">
        <f>3000000+1000000+1775213+453340+918000+2853447-24469+3814146-49-4517</f>
        <v>13785111</v>
      </c>
      <c r="N105" s="38"/>
      <c r="O105" s="37"/>
      <c r="P105" s="37"/>
      <c r="Q105" s="37"/>
      <c r="R105" s="38">
        <f>M105</f>
        <v>13785111</v>
      </c>
      <c r="S105" s="38"/>
    </row>
    <row r="106" spans="1:19" s="12" customFormat="1" ht="10.95" customHeight="1">
      <c r="A106" s="32">
        <v>2</v>
      </c>
      <c r="B106" s="32"/>
      <c r="C106" s="33" t="s">
        <v>61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s="12" customFormat="1" ht="10.95" customHeight="1">
      <c r="A107" s="34"/>
      <c r="B107" s="34"/>
      <c r="C107" s="35" t="s">
        <v>79</v>
      </c>
      <c r="D107" s="35"/>
      <c r="E107" s="35"/>
      <c r="F107" s="35"/>
      <c r="G107" s="35"/>
      <c r="H107" s="35"/>
      <c r="I107" s="13" t="s">
        <v>63</v>
      </c>
      <c r="J107" s="48" t="s">
        <v>72</v>
      </c>
      <c r="K107" s="48"/>
      <c r="L107" s="48"/>
      <c r="M107" s="47">
        <v>5</v>
      </c>
      <c r="N107" s="47"/>
      <c r="O107" s="37"/>
      <c r="P107" s="37"/>
      <c r="Q107" s="37"/>
      <c r="R107" s="47">
        <v>5</v>
      </c>
      <c r="S107" s="47"/>
    </row>
    <row r="108" spans="1:19" s="12" customFormat="1" ht="10.95" customHeight="1">
      <c r="A108" s="32">
        <v>3</v>
      </c>
      <c r="B108" s="32"/>
      <c r="C108" s="33" t="s">
        <v>65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s="12" customFormat="1" ht="10.95" customHeight="1">
      <c r="A109" s="34"/>
      <c r="B109" s="34"/>
      <c r="C109" s="35" t="s">
        <v>66</v>
      </c>
      <c r="D109" s="35"/>
      <c r="E109" s="35"/>
      <c r="F109" s="35"/>
      <c r="G109" s="35"/>
      <c r="H109" s="35"/>
      <c r="I109" s="13" t="s">
        <v>60</v>
      </c>
      <c r="J109" s="36" t="s">
        <v>64</v>
      </c>
      <c r="K109" s="36"/>
      <c r="L109" s="36"/>
      <c r="M109" s="38">
        <f>M105/M107</f>
        <v>2757022.2</v>
      </c>
      <c r="N109" s="38"/>
      <c r="O109" s="37"/>
      <c r="P109" s="37"/>
      <c r="Q109" s="37"/>
      <c r="R109" s="38">
        <f>R105/R107</f>
        <v>2757022.2</v>
      </c>
      <c r="S109" s="38"/>
    </row>
    <row r="110" spans="1:19" s="12" customFormat="1" ht="10.95" customHeight="1">
      <c r="A110" s="32">
        <v>4</v>
      </c>
      <c r="B110" s="32"/>
      <c r="C110" s="33" t="s">
        <v>67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s="12" customFormat="1" ht="10.95" customHeight="1">
      <c r="A111" s="34"/>
      <c r="B111" s="34"/>
      <c r="C111" s="35" t="s">
        <v>68</v>
      </c>
      <c r="D111" s="35"/>
      <c r="E111" s="35"/>
      <c r="F111" s="35"/>
      <c r="G111" s="35"/>
      <c r="H111" s="35"/>
      <c r="I111" s="13" t="s">
        <v>69</v>
      </c>
      <c r="J111" s="36" t="s">
        <v>64</v>
      </c>
      <c r="K111" s="36"/>
      <c r="L111" s="36"/>
      <c r="M111" s="47">
        <v>100</v>
      </c>
      <c r="N111" s="47"/>
      <c r="O111" s="37"/>
      <c r="P111" s="37"/>
      <c r="Q111" s="37"/>
      <c r="R111" s="47">
        <v>100</v>
      </c>
      <c r="S111" s="47"/>
    </row>
    <row r="112" spans="1:19" s="12" customFormat="1" ht="23.4" customHeight="1">
      <c r="A112" s="49">
        <v>4</v>
      </c>
      <c r="B112" s="50"/>
      <c r="C112" s="51" t="s">
        <v>36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19" s="12" customFormat="1" ht="10.95" customHeight="1">
      <c r="A113" s="32">
        <v>1</v>
      </c>
      <c r="B113" s="32"/>
      <c r="C113" s="33" t="s">
        <v>58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s="12" customFormat="1" ht="33" customHeight="1">
      <c r="A114" s="34"/>
      <c r="B114" s="34"/>
      <c r="C114" s="35" t="s">
        <v>70</v>
      </c>
      <c r="D114" s="35"/>
      <c r="E114" s="35"/>
      <c r="F114" s="35"/>
      <c r="G114" s="35"/>
      <c r="H114" s="35"/>
      <c r="I114" s="13" t="s">
        <v>60</v>
      </c>
      <c r="J114" s="36" t="s">
        <v>93</v>
      </c>
      <c r="K114" s="36"/>
      <c r="L114" s="36"/>
      <c r="M114" s="38">
        <f>1280000-230165-39780</f>
        <v>1010055</v>
      </c>
      <c r="N114" s="38"/>
      <c r="O114" s="37"/>
      <c r="P114" s="37"/>
      <c r="Q114" s="37"/>
      <c r="R114" s="38">
        <f>M114</f>
        <v>1010055</v>
      </c>
      <c r="S114" s="38"/>
    </row>
    <row r="115" spans="1:19" s="12" customFormat="1" ht="10.95" customHeight="1">
      <c r="A115" s="32">
        <v>2</v>
      </c>
      <c r="B115" s="32"/>
      <c r="C115" s="33" t="s">
        <v>61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s="12" customFormat="1" ht="10.95" customHeight="1">
      <c r="A116" s="34"/>
      <c r="B116" s="34"/>
      <c r="C116" s="35" t="s">
        <v>79</v>
      </c>
      <c r="D116" s="35"/>
      <c r="E116" s="35"/>
      <c r="F116" s="35"/>
      <c r="G116" s="35"/>
      <c r="H116" s="35"/>
      <c r="I116" s="13" t="s">
        <v>63</v>
      </c>
      <c r="J116" s="48" t="s">
        <v>72</v>
      </c>
      <c r="K116" s="48"/>
      <c r="L116" s="48"/>
      <c r="M116" s="47">
        <v>5</v>
      </c>
      <c r="N116" s="47"/>
      <c r="O116" s="37"/>
      <c r="P116" s="37"/>
      <c r="Q116" s="37"/>
      <c r="R116" s="47">
        <v>5</v>
      </c>
      <c r="S116" s="47"/>
    </row>
    <row r="117" spans="1:19" s="12" customFormat="1" ht="10.95" customHeight="1">
      <c r="A117" s="32">
        <v>3</v>
      </c>
      <c r="B117" s="32"/>
      <c r="C117" s="33" t="s">
        <v>65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s="12" customFormat="1" ht="10.95" customHeight="1">
      <c r="A118" s="34"/>
      <c r="B118" s="34"/>
      <c r="C118" s="35" t="s">
        <v>66</v>
      </c>
      <c r="D118" s="35"/>
      <c r="E118" s="35"/>
      <c r="F118" s="35"/>
      <c r="G118" s="35"/>
      <c r="H118" s="35"/>
      <c r="I118" s="13" t="s">
        <v>60</v>
      </c>
      <c r="J118" s="36" t="s">
        <v>64</v>
      </c>
      <c r="K118" s="36"/>
      <c r="L118" s="36"/>
      <c r="M118" s="38">
        <f>M114/M116</f>
        <v>202011</v>
      </c>
      <c r="N118" s="38"/>
      <c r="O118" s="37"/>
      <c r="P118" s="37"/>
      <c r="Q118" s="37"/>
      <c r="R118" s="38">
        <f>R114/R116</f>
        <v>202011</v>
      </c>
      <c r="S118" s="38"/>
    </row>
    <row r="119" spans="1:19" s="12" customFormat="1" ht="10.95" customHeight="1">
      <c r="A119" s="32">
        <v>4</v>
      </c>
      <c r="B119" s="32"/>
      <c r="C119" s="33" t="s">
        <v>67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s="12" customFormat="1" ht="10.95" customHeight="1">
      <c r="A120" s="34"/>
      <c r="B120" s="34"/>
      <c r="C120" s="35" t="s">
        <v>68</v>
      </c>
      <c r="D120" s="35"/>
      <c r="E120" s="35"/>
      <c r="F120" s="35"/>
      <c r="G120" s="35"/>
      <c r="H120" s="35"/>
      <c r="I120" s="13" t="s">
        <v>69</v>
      </c>
      <c r="J120" s="36" t="s">
        <v>64</v>
      </c>
      <c r="K120" s="36"/>
      <c r="L120" s="36"/>
      <c r="M120" s="47">
        <v>100</v>
      </c>
      <c r="N120" s="47"/>
      <c r="O120" s="37"/>
      <c r="P120" s="37"/>
      <c r="Q120" s="37"/>
      <c r="R120" s="47">
        <v>100</v>
      </c>
      <c r="S120" s="47"/>
    </row>
    <row r="121" spans="1:19" s="28" customFormat="1" ht="21" customHeight="1">
      <c r="A121" s="53">
        <v>5</v>
      </c>
      <c r="B121" s="54"/>
      <c r="C121" s="55" t="s">
        <v>37</v>
      </c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s="12" customFormat="1" ht="10.95" customHeight="1">
      <c r="A122" s="32">
        <v>1</v>
      </c>
      <c r="B122" s="32"/>
      <c r="C122" s="33" t="s">
        <v>58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s="12" customFormat="1" ht="33" customHeight="1">
      <c r="A123" s="34"/>
      <c r="B123" s="34"/>
      <c r="C123" s="35" t="s">
        <v>70</v>
      </c>
      <c r="D123" s="35"/>
      <c r="E123" s="35"/>
      <c r="F123" s="35"/>
      <c r="G123" s="35"/>
      <c r="H123" s="35"/>
      <c r="I123" s="13" t="s">
        <v>60</v>
      </c>
      <c r="J123" s="36" t="s">
        <v>93</v>
      </c>
      <c r="K123" s="36"/>
      <c r="L123" s="36"/>
      <c r="M123" s="38"/>
      <c r="N123" s="38"/>
      <c r="O123" s="38">
        <f>49096400+160000+3900000-90000+1564172+7435828-813340+3010096+2196645+700000+1345759+24469</f>
        <v>68530029</v>
      </c>
      <c r="P123" s="38"/>
      <c r="Q123" s="38"/>
      <c r="R123" s="38">
        <f>M123+O123</f>
        <v>68530029</v>
      </c>
      <c r="S123" s="38"/>
    </row>
    <row r="124" spans="1:19" s="12" customFormat="1" ht="10.95" customHeight="1">
      <c r="A124" s="32">
        <v>2</v>
      </c>
      <c r="B124" s="32"/>
      <c r="C124" s="33" t="s">
        <v>61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s="12" customFormat="1" ht="10.95" customHeight="1">
      <c r="A125" s="34"/>
      <c r="B125" s="34"/>
      <c r="C125" s="35" t="s">
        <v>80</v>
      </c>
      <c r="D125" s="35"/>
      <c r="E125" s="35"/>
      <c r="F125" s="35"/>
      <c r="G125" s="35"/>
      <c r="H125" s="35"/>
      <c r="I125" s="13" t="s">
        <v>63</v>
      </c>
      <c r="J125" s="36" t="s">
        <v>72</v>
      </c>
      <c r="K125" s="36"/>
      <c r="L125" s="36"/>
      <c r="M125" s="37"/>
      <c r="N125" s="37"/>
      <c r="O125" s="47">
        <v>22</v>
      </c>
      <c r="P125" s="47"/>
      <c r="Q125" s="47"/>
      <c r="R125" s="47">
        <f>M125+O125</f>
        <v>22</v>
      </c>
      <c r="S125" s="47"/>
    </row>
    <row r="126" spans="1:19" s="12" customFormat="1" ht="10.95" customHeight="1">
      <c r="A126" s="32">
        <v>3</v>
      </c>
      <c r="B126" s="32"/>
      <c r="C126" s="33" t="s">
        <v>65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s="12" customFormat="1" ht="10.95" customHeight="1">
      <c r="A127" s="34"/>
      <c r="B127" s="34"/>
      <c r="C127" s="35" t="s">
        <v>81</v>
      </c>
      <c r="D127" s="35"/>
      <c r="E127" s="35"/>
      <c r="F127" s="35"/>
      <c r="G127" s="35"/>
      <c r="H127" s="35"/>
      <c r="I127" s="13" t="s">
        <v>60</v>
      </c>
      <c r="J127" s="36" t="s">
        <v>64</v>
      </c>
      <c r="K127" s="36"/>
      <c r="L127" s="36"/>
      <c r="M127" s="38"/>
      <c r="N127" s="38"/>
      <c r="O127" s="38">
        <f>O123/O125</f>
        <v>3115001.3181818184</v>
      </c>
      <c r="P127" s="38"/>
      <c r="Q127" s="38"/>
      <c r="R127" s="38">
        <f>R123/R125</f>
        <v>3115001.3181818184</v>
      </c>
      <c r="S127" s="38"/>
    </row>
    <row r="128" spans="1:19" s="12" customFormat="1" ht="10.95" customHeight="1">
      <c r="A128" s="32">
        <v>4</v>
      </c>
      <c r="B128" s="32"/>
      <c r="C128" s="33" t="s">
        <v>67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s="12" customFormat="1" ht="10.95" customHeight="1">
      <c r="A129" s="34"/>
      <c r="B129" s="34"/>
      <c r="C129" s="35" t="s">
        <v>82</v>
      </c>
      <c r="D129" s="35"/>
      <c r="E129" s="35"/>
      <c r="F129" s="35"/>
      <c r="G129" s="35"/>
      <c r="H129" s="35"/>
      <c r="I129" s="13" t="s">
        <v>69</v>
      </c>
      <c r="J129" s="36" t="s">
        <v>64</v>
      </c>
      <c r="K129" s="36"/>
      <c r="L129" s="36"/>
      <c r="M129" s="52"/>
      <c r="N129" s="52"/>
      <c r="O129" s="52">
        <v>6</v>
      </c>
      <c r="P129" s="52"/>
      <c r="Q129" s="52"/>
      <c r="R129" s="52">
        <f>O129</f>
        <v>6</v>
      </c>
      <c r="S129" s="52"/>
    </row>
    <row r="130" spans="1:19" s="28" customFormat="1" ht="22.2" customHeight="1">
      <c r="A130" s="53">
        <v>6</v>
      </c>
      <c r="B130" s="54"/>
      <c r="C130" s="55" t="s">
        <v>38</v>
      </c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s="12" customFormat="1" ht="10.95" customHeight="1">
      <c r="A131" s="32">
        <v>1</v>
      </c>
      <c r="B131" s="32"/>
      <c r="C131" s="33" t="s">
        <v>58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s="12" customFormat="1" ht="33" customHeight="1">
      <c r="A132" s="34"/>
      <c r="B132" s="34"/>
      <c r="C132" s="35" t="s">
        <v>70</v>
      </c>
      <c r="D132" s="35"/>
      <c r="E132" s="35"/>
      <c r="F132" s="35"/>
      <c r="G132" s="35"/>
      <c r="H132" s="35"/>
      <c r="I132" s="13" t="s">
        <v>60</v>
      </c>
      <c r="J132" s="36" t="s">
        <v>93</v>
      </c>
      <c r="K132" s="36"/>
      <c r="L132" s="36"/>
      <c r="M132" s="37"/>
      <c r="N132" s="37"/>
      <c r="O132" s="38">
        <f>33733418-360000-300000-160000-1793988+1682059-2196645-700000-5896299+652368-3814146-115718</f>
        <v>20731049</v>
      </c>
      <c r="P132" s="38"/>
      <c r="Q132" s="38"/>
      <c r="R132" s="38">
        <f>O132</f>
        <v>20731049</v>
      </c>
      <c r="S132" s="38"/>
    </row>
    <row r="133" spans="1:19" s="12" customFormat="1" ht="10.95" customHeight="1">
      <c r="A133" s="32">
        <v>2</v>
      </c>
      <c r="B133" s="32"/>
      <c r="C133" s="33" t="s">
        <v>61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s="12" customFormat="1" ht="10.95" customHeight="1">
      <c r="A134" s="34"/>
      <c r="B134" s="34"/>
      <c r="C134" s="35" t="s">
        <v>71</v>
      </c>
      <c r="D134" s="35"/>
      <c r="E134" s="35"/>
      <c r="F134" s="35"/>
      <c r="G134" s="35"/>
      <c r="H134" s="35"/>
      <c r="I134" s="13" t="s">
        <v>63</v>
      </c>
      <c r="J134" s="36" t="s">
        <v>72</v>
      </c>
      <c r="K134" s="36"/>
      <c r="L134" s="36"/>
      <c r="M134" s="37"/>
      <c r="N134" s="37"/>
      <c r="O134" s="47">
        <v>3</v>
      </c>
      <c r="P134" s="47"/>
      <c r="Q134" s="47"/>
      <c r="R134" s="47">
        <v>3</v>
      </c>
      <c r="S134" s="47"/>
    </row>
    <row r="135" spans="1:19" s="12" customFormat="1" ht="10.95" customHeight="1">
      <c r="A135" s="32">
        <v>4</v>
      </c>
      <c r="B135" s="32"/>
      <c r="C135" s="33" t="s">
        <v>65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s="12" customFormat="1" ht="10.95" customHeight="1">
      <c r="A136" s="34"/>
      <c r="B136" s="34"/>
      <c r="C136" s="35" t="s">
        <v>74</v>
      </c>
      <c r="D136" s="35"/>
      <c r="E136" s="35"/>
      <c r="F136" s="35"/>
      <c r="G136" s="35"/>
      <c r="H136" s="35"/>
      <c r="I136" s="13" t="s">
        <v>60</v>
      </c>
      <c r="J136" s="36" t="s">
        <v>64</v>
      </c>
      <c r="K136" s="36"/>
      <c r="L136" s="36"/>
      <c r="M136" s="37"/>
      <c r="N136" s="37"/>
      <c r="O136" s="38">
        <f>O132/O134</f>
        <v>6910349.666666667</v>
      </c>
      <c r="P136" s="38"/>
      <c r="Q136" s="38"/>
      <c r="R136" s="38">
        <f>O136</f>
        <v>6910349.666666667</v>
      </c>
      <c r="S136" s="38"/>
    </row>
    <row r="137" spans="1:19" s="12" customFormat="1" ht="10.95" customHeight="1">
      <c r="A137" s="32">
        <v>3</v>
      </c>
      <c r="B137" s="32"/>
      <c r="C137" s="33" t="s">
        <v>67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s="12" customFormat="1" ht="22.05" customHeight="1">
      <c r="A138" s="34"/>
      <c r="B138" s="34"/>
      <c r="C138" s="35" t="s">
        <v>73</v>
      </c>
      <c r="D138" s="35"/>
      <c r="E138" s="35"/>
      <c r="F138" s="35"/>
      <c r="G138" s="35"/>
      <c r="H138" s="35"/>
      <c r="I138" s="13" t="s">
        <v>69</v>
      </c>
      <c r="J138" s="36" t="s">
        <v>64</v>
      </c>
      <c r="K138" s="36"/>
      <c r="L138" s="36"/>
      <c r="M138" s="37"/>
      <c r="N138" s="37"/>
      <c r="O138" s="47">
        <f>3/5*100</f>
        <v>60</v>
      </c>
      <c r="P138" s="47"/>
      <c r="Q138" s="47"/>
      <c r="R138" s="47">
        <f>3/5*100</f>
        <v>60</v>
      </c>
      <c r="S138" s="47"/>
    </row>
    <row r="139" spans="1:19" s="25" customFormat="1" ht="21.6" customHeight="1">
      <c r="A139" s="129">
        <v>7</v>
      </c>
      <c r="B139" s="130"/>
      <c r="C139" s="131" t="s">
        <v>39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</row>
    <row r="140" spans="1:19" s="12" customFormat="1" ht="10.95" customHeight="1">
      <c r="A140" s="32">
        <v>1</v>
      </c>
      <c r="B140" s="32"/>
      <c r="C140" s="33" t="s">
        <v>58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s="12" customFormat="1" ht="33.6" customHeight="1">
      <c r="A141" s="34"/>
      <c r="B141" s="34"/>
      <c r="C141" s="35" t="s">
        <v>70</v>
      </c>
      <c r="D141" s="35"/>
      <c r="E141" s="35"/>
      <c r="F141" s="35"/>
      <c r="G141" s="35"/>
      <c r="H141" s="35"/>
      <c r="I141" s="13" t="s">
        <v>60</v>
      </c>
      <c r="J141" s="36" t="s">
        <v>93</v>
      </c>
      <c r="K141" s="36"/>
      <c r="L141" s="36"/>
      <c r="M141" s="38">
        <f>150000+90000+360000+49300-16680</f>
        <v>632620</v>
      </c>
      <c r="N141" s="38"/>
      <c r="O141" s="37"/>
      <c r="P141" s="37"/>
      <c r="Q141" s="37"/>
      <c r="R141" s="38">
        <f>M141+O141</f>
        <v>632620</v>
      </c>
      <c r="S141" s="38"/>
    </row>
    <row r="142" spans="1:19" s="12" customFormat="1" ht="10.95" customHeight="1">
      <c r="A142" s="32">
        <v>2</v>
      </c>
      <c r="B142" s="32"/>
      <c r="C142" s="33" t="s">
        <v>61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s="12" customFormat="1" ht="13.2" customHeight="1">
      <c r="A143" s="34"/>
      <c r="B143" s="34"/>
      <c r="C143" s="35" t="s">
        <v>79</v>
      </c>
      <c r="D143" s="35"/>
      <c r="E143" s="35"/>
      <c r="F143" s="35"/>
      <c r="G143" s="35"/>
      <c r="H143" s="35"/>
      <c r="I143" s="13" t="s">
        <v>63</v>
      </c>
      <c r="J143" s="36" t="s">
        <v>72</v>
      </c>
      <c r="K143" s="36"/>
      <c r="L143" s="36"/>
      <c r="M143" s="47">
        <v>1</v>
      </c>
      <c r="N143" s="47"/>
      <c r="O143" s="37"/>
      <c r="P143" s="37"/>
      <c r="Q143" s="37"/>
      <c r="R143" s="47">
        <v>1</v>
      </c>
      <c r="S143" s="47"/>
    </row>
    <row r="144" spans="1:19" s="12" customFormat="1" ht="10.95" customHeight="1">
      <c r="A144" s="32">
        <v>3</v>
      </c>
      <c r="B144" s="32"/>
      <c r="C144" s="33" t="s">
        <v>65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</row>
    <row r="145" spans="1:19" s="12" customFormat="1" ht="10.95" customHeight="1">
      <c r="A145" s="34"/>
      <c r="B145" s="34"/>
      <c r="C145" s="35" t="s">
        <v>66</v>
      </c>
      <c r="D145" s="35"/>
      <c r="E145" s="35"/>
      <c r="F145" s="35"/>
      <c r="G145" s="35"/>
      <c r="H145" s="35"/>
      <c r="I145" s="13" t="s">
        <v>60</v>
      </c>
      <c r="J145" s="36" t="s">
        <v>64</v>
      </c>
      <c r="K145" s="36"/>
      <c r="L145" s="36"/>
      <c r="M145" s="38">
        <f>M141/M143</f>
        <v>632620</v>
      </c>
      <c r="N145" s="38"/>
      <c r="O145" s="37"/>
      <c r="P145" s="37"/>
      <c r="Q145" s="37"/>
      <c r="R145" s="38">
        <f>R141/R143</f>
        <v>632620</v>
      </c>
      <c r="S145" s="38"/>
    </row>
    <row r="146" spans="1:19" s="12" customFormat="1" ht="10.95" customHeight="1">
      <c r="A146" s="32">
        <v>4</v>
      </c>
      <c r="B146" s="32"/>
      <c r="C146" s="33" t="s">
        <v>67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1:19" s="12" customFormat="1" ht="10.95" customHeight="1">
      <c r="A147" s="34"/>
      <c r="B147" s="34"/>
      <c r="C147" s="35" t="s">
        <v>68</v>
      </c>
      <c r="D147" s="35"/>
      <c r="E147" s="35"/>
      <c r="F147" s="35"/>
      <c r="G147" s="35"/>
      <c r="H147" s="35"/>
      <c r="I147" s="13" t="s">
        <v>69</v>
      </c>
      <c r="J147" s="36" t="s">
        <v>64</v>
      </c>
      <c r="K147" s="36"/>
      <c r="L147" s="36"/>
      <c r="M147" s="47">
        <v>100</v>
      </c>
      <c r="N147" s="47"/>
      <c r="O147" s="37"/>
      <c r="P147" s="37"/>
      <c r="Q147" s="37"/>
      <c r="R147" s="47">
        <v>100</v>
      </c>
      <c r="S147" s="47"/>
    </row>
    <row r="148" spans="1:19" s="12" customFormat="1" ht="21.6" customHeight="1">
      <c r="A148" s="49">
        <v>8</v>
      </c>
      <c r="B148" s="50"/>
      <c r="C148" s="51" t="s">
        <v>40</v>
      </c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 s="12" customFormat="1" ht="10.95" customHeight="1">
      <c r="A149" s="32">
        <v>1</v>
      </c>
      <c r="B149" s="32"/>
      <c r="C149" s="33" t="s">
        <v>58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</row>
    <row r="150" spans="1:19" s="12" customFormat="1" ht="33.6" customHeight="1">
      <c r="A150" s="34"/>
      <c r="B150" s="34"/>
      <c r="C150" s="35" t="s">
        <v>83</v>
      </c>
      <c r="D150" s="35"/>
      <c r="E150" s="35"/>
      <c r="F150" s="35"/>
      <c r="G150" s="35"/>
      <c r="H150" s="35"/>
      <c r="I150" s="13" t="s">
        <v>60</v>
      </c>
      <c r="J150" s="36" t="s">
        <v>93</v>
      </c>
      <c r="K150" s="36"/>
      <c r="L150" s="36"/>
      <c r="M150" s="38">
        <f>2000000+24490</f>
        <v>2024490</v>
      </c>
      <c r="N150" s="38"/>
      <c r="O150" s="37"/>
      <c r="P150" s="37"/>
      <c r="Q150" s="37"/>
      <c r="R150" s="38">
        <f>M150</f>
        <v>2024490</v>
      </c>
      <c r="S150" s="38"/>
    </row>
    <row r="151" spans="1:19" s="12" customFormat="1" ht="10.95" customHeight="1">
      <c r="A151" s="32">
        <v>2</v>
      </c>
      <c r="B151" s="32"/>
      <c r="C151" s="33" t="s">
        <v>61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</row>
    <row r="152" spans="1:19" s="12" customFormat="1" ht="10.95" customHeight="1">
      <c r="A152" s="34"/>
      <c r="B152" s="34"/>
      <c r="C152" s="35" t="s">
        <v>84</v>
      </c>
      <c r="D152" s="35"/>
      <c r="E152" s="35"/>
      <c r="F152" s="35"/>
      <c r="G152" s="35"/>
      <c r="H152" s="35"/>
      <c r="I152" s="13" t="s">
        <v>63</v>
      </c>
      <c r="J152" s="36" t="s">
        <v>64</v>
      </c>
      <c r="K152" s="36"/>
      <c r="L152" s="36"/>
      <c r="M152" s="47">
        <v>134</v>
      </c>
      <c r="N152" s="47"/>
      <c r="O152" s="37"/>
      <c r="P152" s="37"/>
      <c r="Q152" s="37"/>
      <c r="R152" s="47">
        <v>134</v>
      </c>
      <c r="S152" s="47"/>
    </row>
    <row r="153" spans="1:19" s="12" customFormat="1" ht="10.95" customHeight="1">
      <c r="A153" s="32">
        <v>3</v>
      </c>
      <c r="B153" s="32"/>
      <c r="C153" s="33" t="s">
        <v>65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</row>
    <row r="154" spans="1:19" s="12" customFormat="1" ht="10.95" customHeight="1">
      <c r="A154" s="34"/>
      <c r="B154" s="34"/>
      <c r="C154" s="35" t="s">
        <v>85</v>
      </c>
      <c r="D154" s="35"/>
      <c r="E154" s="35"/>
      <c r="F154" s="35"/>
      <c r="G154" s="35"/>
      <c r="H154" s="35"/>
      <c r="I154" s="13" t="s">
        <v>60</v>
      </c>
      <c r="J154" s="36" t="s">
        <v>64</v>
      </c>
      <c r="K154" s="36"/>
      <c r="L154" s="36"/>
      <c r="M154" s="38">
        <f>M150/M152</f>
        <v>15108.134328358208</v>
      </c>
      <c r="N154" s="38"/>
      <c r="O154" s="37"/>
      <c r="P154" s="37"/>
      <c r="Q154" s="37"/>
      <c r="R154" s="38">
        <f>R150/R152</f>
        <v>15108.134328358208</v>
      </c>
      <c r="S154" s="38"/>
    </row>
    <row r="155" spans="1:19" s="12" customFormat="1" ht="10.95" customHeight="1">
      <c r="A155" s="32">
        <v>4</v>
      </c>
      <c r="B155" s="32"/>
      <c r="C155" s="33" t="s">
        <v>67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</row>
    <row r="156" spans="1:19" s="12" customFormat="1" ht="10.95" customHeight="1">
      <c r="A156" s="34"/>
      <c r="B156" s="34"/>
      <c r="C156" s="35" t="s">
        <v>68</v>
      </c>
      <c r="D156" s="35"/>
      <c r="E156" s="35"/>
      <c r="F156" s="35"/>
      <c r="G156" s="35"/>
      <c r="H156" s="35"/>
      <c r="I156" s="13" t="s">
        <v>69</v>
      </c>
      <c r="J156" s="36" t="s">
        <v>64</v>
      </c>
      <c r="K156" s="36"/>
      <c r="L156" s="36"/>
      <c r="M156" s="47">
        <v>100</v>
      </c>
      <c r="N156" s="47"/>
      <c r="O156" s="37"/>
      <c r="P156" s="37"/>
      <c r="Q156" s="37"/>
      <c r="R156" s="47">
        <v>100</v>
      </c>
      <c r="S156" s="47"/>
    </row>
    <row r="157" spans="1:19" s="12" customFormat="1" ht="10.95" hidden="1" customHeight="1">
      <c r="A157" s="132"/>
      <c r="B157" s="132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  <row r="158" spans="1:19" s="12" customFormat="1" ht="10.95" hidden="1" customHeight="1">
      <c r="A158" s="32"/>
      <c r="B158" s="32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</row>
    <row r="159" spans="1:19" s="12" customFormat="1" ht="33" hidden="1" customHeight="1">
      <c r="A159" s="34"/>
      <c r="B159" s="34"/>
      <c r="C159" s="35"/>
      <c r="D159" s="35"/>
      <c r="E159" s="35"/>
      <c r="F159" s="35"/>
      <c r="G159" s="35"/>
      <c r="H159" s="35"/>
      <c r="I159" s="13"/>
      <c r="J159" s="36"/>
      <c r="K159" s="36"/>
      <c r="L159" s="36"/>
      <c r="M159" s="37"/>
      <c r="N159" s="37"/>
      <c r="O159" s="38"/>
      <c r="P159" s="38"/>
      <c r="Q159" s="38"/>
      <c r="R159" s="38"/>
      <c r="S159" s="38"/>
    </row>
    <row r="160" spans="1:19" s="12" customFormat="1" ht="10.95" hidden="1" customHeight="1">
      <c r="A160" s="32"/>
      <c r="B160" s="32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</row>
    <row r="161" spans="1:19" s="12" customFormat="1" ht="10.95" hidden="1" customHeight="1">
      <c r="A161" s="34"/>
      <c r="B161" s="34"/>
      <c r="C161" s="35"/>
      <c r="D161" s="35"/>
      <c r="E161" s="35"/>
      <c r="F161" s="35"/>
      <c r="G161" s="35"/>
      <c r="H161" s="35"/>
      <c r="I161" s="13"/>
      <c r="J161" s="36"/>
      <c r="K161" s="36"/>
      <c r="L161" s="36"/>
      <c r="M161" s="37"/>
      <c r="N161" s="37"/>
      <c r="O161" s="47"/>
      <c r="P161" s="47"/>
      <c r="Q161" s="47"/>
      <c r="R161" s="47"/>
      <c r="S161" s="47"/>
    </row>
    <row r="162" spans="1:19" s="12" customFormat="1" ht="10.95" hidden="1" customHeight="1">
      <c r="A162" s="32"/>
      <c r="B162" s="32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</row>
    <row r="163" spans="1:19" s="12" customFormat="1" ht="10.95" hidden="1" customHeight="1">
      <c r="A163" s="34"/>
      <c r="B163" s="34"/>
      <c r="C163" s="35"/>
      <c r="D163" s="35"/>
      <c r="E163" s="35"/>
      <c r="F163" s="35"/>
      <c r="G163" s="35"/>
      <c r="H163" s="35"/>
      <c r="I163" s="13"/>
      <c r="J163" s="36"/>
      <c r="K163" s="36"/>
      <c r="L163" s="36"/>
      <c r="M163" s="37"/>
      <c r="N163" s="37"/>
      <c r="O163" s="38"/>
      <c r="P163" s="38"/>
      <c r="Q163" s="38"/>
      <c r="R163" s="38"/>
      <c r="S163" s="38"/>
    </row>
    <row r="164" spans="1:19" s="12" customFormat="1" ht="10.95" hidden="1" customHeight="1">
      <c r="A164" s="32"/>
      <c r="B164" s="32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</row>
    <row r="165" spans="1:19" s="12" customFormat="1" ht="10.95" hidden="1" customHeight="1">
      <c r="A165" s="34"/>
      <c r="B165" s="34"/>
      <c r="C165" s="35"/>
      <c r="D165" s="35"/>
      <c r="E165" s="35"/>
      <c r="F165" s="35"/>
      <c r="G165" s="35"/>
      <c r="H165" s="35"/>
      <c r="I165" s="13"/>
      <c r="J165" s="36"/>
      <c r="K165" s="36"/>
      <c r="L165" s="36"/>
      <c r="M165" s="37"/>
      <c r="N165" s="37"/>
      <c r="O165" s="52"/>
      <c r="P165" s="52"/>
      <c r="Q165" s="52"/>
      <c r="R165" s="52"/>
      <c r="S165" s="52"/>
    </row>
    <row r="166" spans="1:19" s="12" customFormat="1" ht="10.95" hidden="1" customHeight="1">
      <c r="A166" s="132"/>
      <c r="B166" s="132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</row>
    <row r="167" spans="1:19" s="12" customFormat="1" ht="10.95" hidden="1" customHeight="1">
      <c r="A167" s="32"/>
      <c r="B167" s="32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</row>
    <row r="168" spans="1:19" s="12" customFormat="1" ht="33" hidden="1" customHeight="1">
      <c r="A168" s="34"/>
      <c r="B168" s="34"/>
      <c r="C168" s="35"/>
      <c r="D168" s="35"/>
      <c r="E168" s="35"/>
      <c r="F168" s="35"/>
      <c r="G168" s="35"/>
      <c r="H168" s="35"/>
      <c r="I168" s="13"/>
      <c r="J168" s="36"/>
      <c r="K168" s="36"/>
      <c r="L168" s="36"/>
      <c r="M168" s="38"/>
      <c r="N168" s="38"/>
      <c r="O168" s="37"/>
      <c r="P168" s="37"/>
      <c r="Q168" s="37"/>
      <c r="R168" s="38"/>
      <c r="S168" s="38"/>
    </row>
    <row r="169" spans="1:19" s="12" customFormat="1" ht="10.95" hidden="1" customHeight="1">
      <c r="A169" s="32"/>
      <c r="B169" s="32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</row>
    <row r="170" spans="1:19" s="12" customFormat="1" ht="10.95" hidden="1" customHeight="1">
      <c r="A170" s="34"/>
      <c r="B170" s="34"/>
      <c r="C170" s="35"/>
      <c r="D170" s="35"/>
      <c r="E170" s="35"/>
      <c r="F170" s="35"/>
      <c r="G170" s="35"/>
      <c r="H170" s="35"/>
      <c r="I170" s="13"/>
      <c r="J170" s="36"/>
      <c r="K170" s="36"/>
      <c r="L170" s="36"/>
      <c r="M170" s="47"/>
      <c r="N170" s="47"/>
      <c r="O170" s="37"/>
      <c r="P170" s="37"/>
      <c r="Q170" s="37"/>
      <c r="R170" s="47"/>
      <c r="S170" s="47"/>
    </row>
    <row r="171" spans="1:19" s="12" customFormat="1" ht="10.95" hidden="1" customHeight="1">
      <c r="A171" s="32"/>
      <c r="B171" s="32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</row>
    <row r="172" spans="1:19" s="12" customFormat="1" ht="10.95" hidden="1" customHeight="1">
      <c r="A172" s="34"/>
      <c r="B172" s="34"/>
      <c r="C172" s="35"/>
      <c r="D172" s="35"/>
      <c r="E172" s="35"/>
      <c r="F172" s="35"/>
      <c r="G172" s="35"/>
      <c r="H172" s="35"/>
      <c r="I172" s="13"/>
      <c r="J172" s="36"/>
      <c r="K172" s="36"/>
      <c r="L172" s="36"/>
      <c r="M172" s="38"/>
      <c r="N172" s="38"/>
      <c r="O172" s="37"/>
      <c r="P172" s="37"/>
      <c r="Q172" s="37"/>
      <c r="R172" s="38"/>
      <c r="S172" s="38"/>
    </row>
    <row r="173" spans="1:19" s="12" customFormat="1" ht="10.95" hidden="1" customHeight="1">
      <c r="A173" s="32"/>
      <c r="B173" s="32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</row>
    <row r="174" spans="1:19" s="12" customFormat="1" ht="10.95" hidden="1" customHeight="1">
      <c r="A174" s="34"/>
      <c r="B174" s="34"/>
      <c r="C174" s="35"/>
      <c r="D174" s="35"/>
      <c r="E174" s="35"/>
      <c r="F174" s="35"/>
      <c r="G174" s="35"/>
      <c r="H174" s="35"/>
      <c r="I174" s="13"/>
      <c r="J174" s="36"/>
      <c r="K174" s="36"/>
      <c r="L174" s="36"/>
      <c r="M174" s="47"/>
      <c r="N174" s="47"/>
      <c r="O174" s="37"/>
      <c r="P174" s="37"/>
      <c r="Q174" s="37"/>
      <c r="R174" s="47"/>
      <c r="S174" s="47"/>
    </row>
    <row r="175" spans="1:19" s="12" customFormat="1" ht="10.95" hidden="1" customHeight="1">
      <c r="A175" s="132"/>
      <c r="B175" s="132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</row>
    <row r="176" spans="1:19" s="12" customFormat="1" ht="10.95" hidden="1" customHeight="1">
      <c r="A176" s="32"/>
      <c r="B176" s="32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</row>
    <row r="177" spans="1:19" s="12" customFormat="1" ht="43.95" hidden="1" customHeight="1">
      <c r="A177" s="34"/>
      <c r="B177" s="34"/>
      <c r="C177" s="35"/>
      <c r="D177" s="35"/>
      <c r="E177" s="35"/>
      <c r="F177" s="35"/>
      <c r="G177" s="35"/>
      <c r="H177" s="35"/>
      <c r="I177" s="13"/>
      <c r="J177" s="36"/>
      <c r="K177" s="36"/>
      <c r="L177" s="36"/>
      <c r="M177" s="38"/>
      <c r="N177" s="38"/>
      <c r="O177" s="37"/>
      <c r="P177" s="37"/>
      <c r="Q177" s="37"/>
      <c r="R177" s="38"/>
      <c r="S177" s="38"/>
    </row>
    <row r="178" spans="1:19" s="12" customFormat="1" ht="10.95" hidden="1" customHeight="1">
      <c r="A178" s="32"/>
      <c r="B178" s="32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</row>
    <row r="179" spans="1:19" s="12" customFormat="1" ht="43.95" hidden="1" customHeight="1">
      <c r="A179" s="34"/>
      <c r="B179" s="34"/>
      <c r="C179" s="35"/>
      <c r="D179" s="35"/>
      <c r="E179" s="35"/>
      <c r="F179" s="35"/>
      <c r="G179" s="35"/>
      <c r="H179" s="35"/>
      <c r="I179" s="13"/>
      <c r="J179" s="36"/>
      <c r="K179" s="36"/>
      <c r="L179" s="36"/>
      <c r="M179" s="47"/>
      <c r="N179" s="47"/>
      <c r="O179" s="37"/>
      <c r="P179" s="37"/>
      <c r="Q179" s="37"/>
      <c r="R179" s="47"/>
      <c r="S179" s="47"/>
    </row>
    <row r="180" spans="1:19" s="12" customFormat="1" ht="10.95" hidden="1" customHeight="1">
      <c r="A180" s="32"/>
      <c r="B180" s="32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</row>
    <row r="181" spans="1:19" s="12" customFormat="1" ht="10.95" hidden="1" customHeight="1">
      <c r="A181" s="34"/>
      <c r="B181" s="34"/>
      <c r="C181" s="35"/>
      <c r="D181" s="35"/>
      <c r="E181" s="35"/>
      <c r="F181" s="35"/>
      <c r="G181" s="35"/>
      <c r="H181" s="35"/>
      <c r="I181" s="13"/>
      <c r="J181" s="36"/>
      <c r="K181" s="36"/>
      <c r="L181" s="36"/>
      <c r="M181" s="38"/>
      <c r="N181" s="38"/>
      <c r="O181" s="37"/>
      <c r="P181" s="37"/>
      <c r="Q181" s="37"/>
      <c r="R181" s="38"/>
      <c r="S181" s="38"/>
    </row>
    <row r="182" spans="1:19" s="12" customFormat="1" ht="10.95" hidden="1" customHeight="1">
      <c r="A182" s="32"/>
      <c r="B182" s="32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</row>
    <row r="183" spans="1:19" s="12" customFormat="1" ht="10.95" hidden="1" customHeight="1">
      <c r="A183" s="34"/>
      <c r="B183" s="34"/>
      <c r="C183" s="35"/>
      <c r="D183" s="35"/>
      <c r="E183" s="35"/>
      <c r="F183" s="35"/>
      <c r="G183" s="35"/>
      <c r="H183" s="35"/>
      <c r="I183" s="13"/>
      <c r="J183" s="36"/>
      <c r="K183" s="36"/>
      <c r="L183" s="36"/>
      <c r="M183" s="47"/>
      <c r="N183" s="47"/>
      <c r="O183" s="37"/>
      <c r="P183" s="37"/>
      <c r="Q183" s="37"/>
      <c r="R183" s="47"/>
      <c r="S183" s="47"/>
    </row>
    <row r="184" spans="1:19" s="12" customFormat="1" ht="10.95" hidden="1" customHeight="1">
      <c r="A184" s="132"/>
      <c r="B184" s="132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</row>
    <row r="185" spans="1:19" s="12" customFormat="1" ht="10.95" hidden="1" customHeight="1">
      <c r="A185" s="32"/>
      <c r="B185" s="32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</row>
    <row r="186" spans="1:19" s="12" customFormat="1" ht="43.95" hidden="1" customHeight="1">
      <c r="A186" s="34"/>
      <c r="B186" s="34"/>
      <c r="C186" s="35"/>
      <c r="D186" s="35"/>
      <c r="E186" s="35"/>
      <c r="F186" s="35"/>
      <c r="G186" s="35"/>
      <c r="H186" s="35"/>
      <c r="I186" s="13"/>
      <c r="J186" s="36"/>
      <c r="K186" s="36"/>
      <c r="L186" s="36"/>
      <c r="M186" s="38"/>
      <c r="N186" s="38"/>
      <c r="O186" s="37"/>
      <c r="P186" s="37"/>
      <c r="Q186" s="37"/>
      <c r="R186" s="38"/>
      <c r="S186" s="38"/>
    </row>
    <row r="187" spans="1:19" s="12" customFormat="1" ht="10.95" hidden="1" customHeight="1">
      <c r="A187" s="32"/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</row>
    <row r="188" spans="1:19" s="12" customFormat="1" ht="10.95" hidden="1" customHeight="1">
      <c r="A188" s="34"/>
      <c r="B188" s="34"/>
      <c r="C188" s="35"/>
      <c r="D188" s="35"/>
      <c r="E188" s="35"/>
      <c r="F188" s="35"/>
      <c r="G188" s="35"/>
      <c r="H188" s="35"/>
      <c r="I188" s="13"/>
      <c r="J188" s="36"/>
      <c r="K188" s="36"/>
      <c r="L188" s="36"/>
      <c r="M188" s="47"/>
      <c r="N188" s="47"/>
      <c r="O188" s="37"/>
      <c r="P188" s="37"/>
      <c r="Q188" s="37"/>
      <c r="R188" s="47"/>
      <c r="S188" s="47"/>
    </row>
    <row r="189" spans="1:19" s="12" customFormat="1" ht="10.95" hidden="1" customHeight="1">
      <c r="A189" s="32"/>
      <c r="B189" s="32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</row>
    <row r="190" spans="1:19" s="12" customFormat="1" ht="10.95" hidden="1" customHeight="1">
      <c r="A190" s="34"/>
      <c r="B190" s="34"/>
      <c r="C190" s="35"/>
      <c r="D190" s="35"/>
      <c r="E190" s="35"/>
      <c r="F190" s="35"/>
      <c r="G190" s="35"/>
      <c r="H190" s="35"/>
      <c r="I190" s="13"/>
      <c r="J190" s="36"/>
      <c r="K190" s="36"/>
      <c r="L190" s="36"/>
      <c r="M190" s="38"/>
      <c r="N190" s="38"/>
      <c r="O190" s="37"/>
      <c r="P190" s="37"/>
      <c r="Q190" s="37"/>
      <c r="R190" s="38"/>
      <c r="S190" s="38"/>
    </row>
    <row r="191" spans="1:19" s="12" customFormat="1" ht="10.95" hidden="1" customHeight="1">
      <c r="A191" s="32"/>
      <c r="B191" s="32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</row>
    <row r="192" spans="1:19" s="12" customFormat="1" ht="10.95" hidden="1" customHeight="1">
      <c r="A192" s="34"/>
      <c r="B192" s="34"/>
      <c r="C192" s="35"/>
      <c r="D192" s="35"/>
      <c r="E192" s="35"/>
      <c r="F192" s="35"/>
      <c r="G192" s="35"/>
      <c r="H192" s="35"/>
      <c r="I192" s="13"/>
      <c r="J192" s="36"/>
      <c r="K192" s="36"/>
      <c r="L192" s="36"/>
      <c r="M192" s="47"/>
      <c r="N192" s="47"/>
      <c r="O192" s="37"/>
      <c r="P192" s="37"/>
      <c r="Q192" s="37"/>
      <c r="R192" s="47"/>
      <c r="S192" s="47"/>
    </row>
    <row r="193" spans="1:19" s="16" customFormat="1" ht="39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</row>
    <row r="194" spans="1:19" s="16" customFormat="1" ht="25.95" customHeight="1">
      <c r="A194" s="15"/>
      <c r="B194" s="134" t="s">
        <v>97</v>
      </c>
      <c r="C194" s="134"/>
      <c r="D194" s="134"/>
      <c r="E194" s="134"/>
      <c r="F194" s="23"/>
      <c r="G194" s="29"/>
      <c r="H194" s="23"/>
      <c r="I194" s="23"/>
      <c r="J194" s="23"/>
      <c r="K194" s="23"/>
      <c r="L194" s="23"/>
      <c r="M194" s="135" t="s">
        <v>86</v>
      </c>
      <c r="N194" s="135"/>
      <c r="O194" s="135"/>
      <c r="P194" s="15"/>
      <c r="Q194" s="15"/>
      <c r="R194" s="15"/>
      <c r="S194" s="15"/>
    </row>
    <row r="195" spans="1:19" s="16" customFormat="1" ht="3" customHeight="1">
      <c r="A195" s="15"/>
      <c r="B195" s="15"/>
      <c r="C195" s="15"/>
      <c r="D195" s="15"/>
      <c r="E195" s="15"/>
      <c r="F195" s="15"/>
      <c r="G195" s="18"/>
      <c r="H195" s="19"/>
      <c r="I195" s="19"/>
      <c r="J195" s="15"/>
      <c r="K195" s="15"/>
      <c r="L195" s="15"/>
      <c r="M195" s="18"/>
      <c r="N195" s="18"/>
      <c r="O195" s="18"/>
      <c r="P195" s="15"/>
      <c r="Q195" s="15"/>
      <c r="R195" s="15"/>
      <c r="S195" s="15"/>
    </row>
    <row r="196" spans="1:19" s="16" customFormat="1" ht="3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</row>
    <row r="197" spans="1:19" s="16" customFormat="1" ht="10.95" customHeight="1">
      <c r="A197" s="15"/>
      <c r="B197" s="15"/>
      <c r="C197" s="15"/>
      <c r="D197" s="15"/>
      <c r="E197" s="15"/>
      <c r="F197" s="15"/>
      <c r="G197" s="133" t="s">
        <v>87</v>
      </c>
      <c r="H197" s="133"/>
      <c r="I197" s="133"/>
      <c r="J197" s="15"/>
      <c r="K197" s="15"/>
      <c r="L197" s="15"/>
      <c r="M197" s="133" t="s">
        <v>88</v>
      </c>
      <c r="N197" s="133"/>
      <c r="O197" s="133"/>
      <c r="P197" s="15"/>
      <c r="Q197" s="15"/>
      <c r="R197" s="15"/>
      <c r="S197" s="15"/>
    </row>
    <row r="198" spans="1:19" s="16" customFormat="1" ht="13.0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</row>
    <row r="199" spans="1:19" s="16" customFormat="1" ht="13.05" customHeight="1">
      <c r="A199" s="15"/>
      <c r="B199" s="137" t="s">
        <v>89</v>
      </c>
      <c r="C199" s="137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1:19" s="17" customFormat="1" ht="12" customHeight="1"/>
    <row r="201" spans="1:19" s="16" customFormat="1" ht="11.4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</row>
    <row r="202" spans="1:19" s="16" customFormat="1" ht="25.95" customHeight="1">
      <c r="A202" s="15"/>
      <c r="B202" s="134" t="s">
        <v>98</v>
      </c>
      <c r="C202" s="134"/>
      <c r="D202" s="134"/>
      <c r="E202" s="134"/>
      <c r="F202" s="23"/>
      <c r="G202" s="29"/>
      <c r="H202" s="23"/>
      <c r="I202" s="23"/>
      <c r="J202" s="23"/>
      <c r="K202" s="23"/>
      <c r="L202" s="23"/>
      <c r="M202" s="135" t="s">
        <v>90</v>
      </c>
      <c r="N202" s="135"/>
      <c r="O202" s="135"/>
      <c r="P202" s="15"/>
      <c r="Q202" s="15"/>
      <c r="R202" s="15"/>
      <c r="S202" s="15"/>
    </row>
    <row r="203" spans="1:19" s="16" customFormat="1" ht="3" customHeight="1">
      <c r="A203" s="15"/>
      <c r="B203" s="15"/>
      <c r="C203" s="15"/>
      <c r="D203" s="15"/>
      <c r="E203" s="15"/>
      <c r="F203" s="15"/>
      <c r="G203" s="18"/>
      <c r="H203" s="19"/>
      <c r="I203" s="19"/>
      <c r="J203" s="15"/>
      <c r="K203" s="15"/>
      <c r="L203" s="15"/>
      <c r="M203" s="18"/>
      <c r="N203" s="18"/>
      <c r="O203" s="18"/>
      <c r="P203" s="15"/>
      <c r="Q203" s="15"/>
      <c r="R203" s="15"/>
      <c r="S203" s="15"/>
    </row>
    <row r="204" spans="1:19" s="16" customFormat="1" ht="3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</row>
    <row r="205" spans="1:19" s="16" customFormat="1" ht="10.95" customHeight="1">
      <c r="A205" s="15"/>
      <c r="B205" s="15"/>
      <c r="C205" s="15"/>
      <c r="D205" s="15"/>
      <c r="E205" s="15"/>
      <c r="F205" s="15"/>
      <c r="G205" s="133" t="s">
        <v>87</v>
      </c>
      <c r="H205" s="133"/>
      <c r="I205" s="133"/>
      <c r="J205" s="15"/>
      <c r="K205" s="15"/>
      <c r="L205" s="15"/>
      <c r="M205" s="133" t="s">
        <v>88</v>
      </c>
      <c r="N205" s="133"/>
      <c r="O205" s="133"/>
      <c r="P205" s="15"/>
      <c r="Q205" s="15"/>
      <c r="R205" s="15"/>
      <c r="S205" s="15"/>
    </row>
    <row r="206" spans="1:19" s="16" customFormat="1" ht="11.4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</row>
    <row r="207" spans="1:19" s="16" customFormat="1" ht="12" customHeight="1">
      <c r="A207" s="15"/>
      <c r="B207" s="138" t="s">
        <v>91</v>
      </c>
      <c r="C207" s="138"/>
      <c r="D207" s="138"/>
      <c r="E207" s="139"/>
      <c r="F207" s="139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</row>
    <row r="208" spans="1:19" s="16" customFormat="1" ht="11.4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</row>
    <row r="209" spans="1:19" s="16" customFormat="1" ht="12" customHeight="1">
      <c r="A209" s="15"/>
      <c r="B209" s="15"/>
      <c r="C209" s="20" t="s">
        <v>92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</row>
    <row r="210" spans="1:19" s="16" customFormat="1" ht="11.4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</row>
    <row r="211" spans="1:19" s="16" customFormat="1" ht="11.4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</row>
    <row r="212" spans="1:19" s="21" customFormat="1" ht="7.95" customHeight="1">
      <c r="B212" s="140"/>
      <c r="C212" s="140"/>
      <c r="D212" s="140"/>
      <c r="F212" s="140"/>
      <c r="G212" s="140"/>
    </row>
    <row r="213" spans="1:19" s="16" customFormat="1" ht="10.95" customHeight="1">
      <c r="A213" s="15"/>
      <c r="B213" s="22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5"/>
      <c r="N213" s="15"/>
      <c r="O213" s="15"/>
      <c r="P213" s="15"/>
      <c r="Q213" s="15"/>
      <c r="R213" s="15"/>
      <c r="S213" s="15"/>
    </row>
    <row r="214" spans="1:19" s="16" customFormat="1" ht="11.4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</row>
    <row r="215" spans="1:19" s="16" customFormat="1" ht="11.4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</row>
    <row r="216" spans="1:19" s="16" customFormat="1" ht="11.4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</row>
    <row r="217" spans="1:19" s="16" customFormat="1" ht="11.4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</row>
    <row r="218" spans="1:19" s="16" customFormat="1" ht="11.4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</row>
    <row r="219" spans="1:19" s="16" customFormat="1" ht="11.4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</row>
    <row r="220" spans="1:19" s="16" customFormat="1" ht="11.4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</row>
    <row r="221" spans="1:19" s="16" customFormat="1" ht="11.4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</row>
    <row r="222" spans="1:19" s="16" customFormat="1" ht="11.4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</row>
    <row r="223" spans="1:19" s="16" customFormat="1" ht="11.4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</row>
    <row r="224" spans="1:19" s="16" customFormat="1" ht="11.4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1:19" s="16" customFormat="1" ht="11.4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</row>
    <row r="226" spans="1:19" s="16" customFormat="1" ht="11.4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</row>
    <row r="227" spans="1:19" s="16" customFormat="1" ht="11.4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</row>
    <row r="228" spans="1:19" s="16" customFormat="1" ht="11.4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</row>
    <row r="229" spans="1:19" s="16" customFormat="1" ht="11.4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</row>
    <row r="230" spans="1:19" s="16" customFormat="1" ht="11.4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</row>
    <row r="231" spans="1:19" s="16" customFormat="1" ht="11.4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1:19" s="16" customFormat="1" ht="11.4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1:19" s="16" customFormat="1" ht="11.4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</row>
    <row r="234" spans="1:19" s="16" customFormat="1" ht="11.4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</row>
    <row r="235" spans="1:19" s="16" customFormat="1" ht="11.4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</row>
    <row r="236" spans="1:19" s="16" customFormat="1" ht="11.4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</row>
    <row r="237" spans="1:19" s="16" customFormat="1" ht="11.4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1:19" s="16" customFormat="1" ht="11.4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</row>
    <row r="239" spans="1:19" s="16" customFormat="1" ht="11.4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</row>
    <row r="240" spans="1:19" s="16" customFormat="1" ht="11.4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</row>
    <row r="241" spans="1:19" s="16" customFormat="1" ht="11.4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</row>
    <row r="242" spans="1:19" s="16" customFormat="1" ht="11.4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</row>
    <row r="243" spans="1:19" s="16" customFormat="1" ht="11.4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</row>
    <row r="244" spans="1:19" s="16" customFormat="1" ht="11.4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</row>
    <row r="245" spans="1:19" s="16" customFormat="1" ht="11.4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</row>
    <row r="246" spans="1:19" s="16" customFormat="1" ht="11.4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</row>
    <row r="247" spans="1:19" s="16" customFormat="1" ht="11.4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</row>
    <row r="248" spans="1:19" s="16" customFormat="1" ht="11.4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</row>
    <row r="249" spans="1:19" s="16" customFormat="1" ht="11.4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</row>
    <row r="250" spans="1:19" s="16" customFormat="1" ht="11.4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1:19" s="16" customFormat="1" ht="11.4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</row>
    <row r="252" spans="1:19" s="16" customFormat="1" ht="11.4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1:19" s="16" customFormat="1" ht="11.4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1:19" s="16" customFormat="1" ht="11.4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1:19" s="16" customFormat="1" ht="11.4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1:19" s="16" customFormat="1" ht="11.4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</row>
    <row r="257" spans="1:19" s="16" customFormat="1" ht="11.4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1:19" s="16" customFormat="1" ht="11.4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</row>
    <row r="259" spans="1:19" s="16" customFormat="1" ht="11.4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</row>
    <row r="260" spans="1:19" s="16" customFormat="1" ht="11.4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</row>
    <row r="261" spans="1:19" s="16" customFormat="1" ht="11.4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</row>
    <row r="262" spans="1:19" s="16" customFormat="1" ht="11.4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</row>
    <row r="263" spans="1:19" s="16" customFormat="1" ht="11.4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</row>
    <row r="264" spans="1:19" s="16" customFormat="1" ht="11.4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</row>
    <row r="265" spans="1:19" s="16" customFormat="1" ht="11.4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</row>
    <row r="266" spans="1:19" s="16" customFormat="1" ht="11.4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</row>
    <row r="267" spans="1:19" s="16" customFormat="1" ht="11.4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</row>
    <row r="268" spans="1:19" s="16" customFormat="1" ht="11.4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</row>
    <row r="269" spans="1:19" s="16" customFormat="1" ht="11.4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</row>
    <row r="270" spans="1:19" s="16" customFormat="1" ht="11.4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</row>
    <row r="271" spans="1:19" s="16" customFormat="1" ht="11.4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</row>
    <row r="272" spans="1:19" s="16" customFormat="1" ht="11.4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</row>
    <row r="273" spans="1:19" s="16" customFormat="1" ht="11.4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</row>
    <row r="274" spans="1:19" s="16" customFormat="1" ht="11.4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</row>
    <row r="275" spans="1:19" s="16" customFormat="1" ht="11.4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</row>
    <row r="276" spans="1:19" s="16" customFormat="1" ht="11.4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</row>
    <row r="277" spans="1:19" s="16" customFormat="1" ht="11.4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</row>
    <row r="278" spans="1:19" s="16" customFormat="1" ht="11.4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</row>
    <row r="279" spans="1:19" s="16" customFormat="1" ht="11.4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</row>
    <row r="280" spans="1:19" s="16" customFormat="1" ht="11.4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</row>
    <row r="281" spans="1:19" s="16" customFormat="1" ht="11.4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</row>
    <row r="282" spans="1:19" s="16" customFormat="1" ht="11.4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</row>
    <row r="283" spans="1:19" s="16" customFormat="1" ht="11.4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</row>
    <row r="284" spans="1:19" s="16" customFormat="1" ht="11.4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1:19" s="16" customFormat="1" ht="11.4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1:19" s="16" customFormat="1" ht="11.4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1:19" s="16" customFormat="1" ht="11.4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s="16" customFormat="1" ht="11.4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6" customFormat="1" ht="11.4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6" customFormat="1" ht="11.4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6" customFormat="1" ht="11.4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6" customFormat="1" ht="11.4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6" customFormat="1" ht="11.4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6" customFormat="1" ht="11.4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6" customFormat="1" ht="11.4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6" customFormat="1" ht="11.4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6" customFormat="1" ht="11.4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6" customFormat="1" ht="11.4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6" customFormat="1" ht="11.4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6" customFormat="1" ht="11.4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6" customFormat="1" ht="11.4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6" customFormat="1" ht="11.4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6" customFormat="1" ht="11.4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6" customFormat="1" ht="11.4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6" customFormat="1" ht="11.4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6" customFormat="1" ht="11.4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6" customFormat="1" ht="11.4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6" customFormat="1" ht="11.4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6" customFormat="1" ht="11.4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6" customFormat="1" ht="11.4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6" customFormat="1" ht="11.4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6" customFormat="1" ht="11.4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6" customFormat="1" ht="11.4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6" customFormat="1" ht="11.4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6" customFormat="1" ht="11.4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6" customFormat="1" ht="11.4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6" customFormat="1" ht="11.4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6" customFormat="1" ht="11.4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6" customFormat="1" ht="11.4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6" customFormat="1" ht="11.4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6" customFormat="1" ht="11.4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6" customFormat="1" ht="11.4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</sheetData>
  <mergeCells count="605">
    <mergeCell ref="C213:L213"/>
    <mergeCell ref="B199:C199"/>
    <mergeCell ref="B202:E202"/>
    <mergeCell ref="M202:O202"/>
    <mergeCell ref="G205:I205"/>
    <mergeCell ref="M205:O205"/>
    <mergeCell ref="B207:D207"/>
    <mergeCell ref="E207:F207"/>
    <mergeCell ref="B212:D212"/>
    <mergeCell ref="F212:G212"/>
    <mergeCell ref="G197:I197"/>
    <mergeCell ref="M197:O197"/>
    <mergeCell ref="A189:B189"/>
    <mergeCell ref="C189:S189"/>
    <mergeCell ref="A190:B190"/>
    <mergeCell ref="C190:H190"/>
    <mergeCell ref="J190:L190"/>
    <mergeCell ref="M190:N190"/>
    <mergeCell ref="O190:Q190"/>
    <mergeCell ref="R190:S190"/>
    <mergeCell ref="O192:Q192"/>
    <mergeCell ref="R192:S192"/>
    <mergeCell ref="B194:E194"/>
    <mergeCell ref="M194:O194"/>
    <mergeCell ref="A192:B192"/>
    <mergeCell ref="C192:H192"/>
    <mergeCell ref="J192:L192"/>
    <mergeCell ref="M192:N192"/>
    <mergeCell ref="A188:B188"/>
    <mergeCell ref="C188:H188"/>
    <mergeCell ref="J188:L188"/>
    <mergeCell ref="M188:N188"/>
    <mergeCell ref="O188:Q188"/>
    <mergeCell ref="R188:S188"/>
    <mergeCell ref="A191:B191"/>
    <mergeCell ref="C191:S191"/>
    <mergeCell ref="A186:B186"/>
    <mergeCell ref="C186:H186"/>
    <mergeCell ref="J186:L186"/>
    <mergeCell ref="M186:N186"/>
    <mergeCell ref="O186:Q186"/>
    <mergeCell ref="R186:S186"/>
    <mergeCell ref="A187:B187"/>
    <mergeCell ref="C187:S187"/>
    <mergeCell ref="A185:B185"/>
    <mergeCell ref="C185:S185"/>
    <mergeCell ref="A180:B180"/>
    <mergeCell ref="C180:S180"/>
    <mergeCell ref="A181:B181"/>
    <mergeCell ref="C181:H181"/>
    <mergeCell ref="J181:L181"/>
    <mergeCell ref="M181:N181"/>
    <mergeCell ref="A183:B183"/>
    <mergeCell ref="C183:H183"/>
    <mergeCell ref="J183:L183"/>
    <mergeCell ref="M183:N183"/>
    <mergeCell ref="O183:Q183"/>
    <mergeCell ref="R183:S183"/>
    <mergeCell ref="A182:B182"/>
    <mergeCell ref="C182:S182"/>
    <mergeCell ref="A177:B177"/>
    <mergeCell ref="C177:H177"/>
    <mergeCell ref="J177:L177"/>
    <mergeCell ref="M177:N177"/>
    <mergeCell ref="O177:Q177"/>
    <mergeCell ref="R177:S177"/>
    <mergeCell ref="A184:B184"/>
    <mergeCell ref="C184:S184"/>
    <mergeCell ref="A178:B178"/>
    <mergeCell ref="C178:S178"/>
    <mergeCell ref="A179:B179"/>
    <mergeCell ref="C179:H179"/>
    <mergeCell ref="J179:L179"/>
    <mergeCell ref="M179:N179"/>
    <mergeCell ref="O179:Q179"/>
    <mergeCell ref="R179:S179"/>
    <mergeCell ref="O181:Q181"/>
    <mergeCell ref="R181:S181"/>
    <mergeCell ref="A176:B176"/>
    <mergeCell ref="C176:S176"/>
    <mergeCell ref="A171:B171"/>
    <mergeCell ref="C171:S171"/>
    <mergeCell ref="A172:B172"/>
    <mergeCell ref="C172:H172"/>
    <mergeCell ref="J172:L172"/>
    <mergeCell ref="M172:N172"/>
    <mergeCell ref="A174:B174"/>
    <mergeCell ref="C174:H174"/>
    <mergeCell ref="J174:L174"/>
    <mergeCell ref="M174:N174"/>
    <mergeCell ref="O174:Q174"/>
    <mergeCell ref="R174:S174"/>
    <mergeCell ref="A173:B173"/>
    <mergeCell ref="C173:S173"/>
    <mergeCell ref="A168:B168"/>
    <mergeCell ref="C168:H168"/>
    <mergeCell ref="J168:L168"/>
    <mergeCell ref="M168:N168"/>
    <mergeCell ref="O168:Q168"/>
    <mergeCell ref="R168:S168"/>
    <mergeCell ref="A175:B175"/>
    <mergeCell ref="C175:S175"/>
    <mergeCell ref="A169:B169"/>
    <mergeCell ref="C169:S169"/>
    <mergeCell ref="A170:B170"/>
    <mergeCell ref="C170:H170"/>
    <mergeCell ref="J170:L170"/>
    <mergeCell ref="M170:N170"/>
    <mergeCell ref="O170:Q170"/>
    <mergeCell ref="R170:S170"/>
    <mergeCell ref="O172:Q172"/>
    <mergeCell ref="R172:S172"/>
    <mergeCell ref="A167:B167"/>
    <mergeCell ref="C167:S167"/>
    <mergeCell ref="A162:B162"/>
    <mergeCell ref="C162:S162"/>
    <mergeCell ref="A163:B163"/>
    <mergeCell ref="C163:H163"/>
    <mergeCell ref="J163:L163"/>
    <mergeCell ref="M163:N163"/>
    <mergeCell ref="A165:B165"/>
    <mergeCell ref="C165:H165"/>
    <mergeCell ref="J165:L165"/>
    <mergeCell ref="M165:N165"/>
    <mergeCell ref="O165:Q165"/>
    <mergeCell ref="R165:S165"/>
    <mergeCell ref="A164:B164"/>
    <mergeCell ref="C164:S164"/>
    <mergeCell ref="A159:B159"/>
    <mergeCell ref="C159:H159"/>
    <mergeCell ref="J159:L159"/>
    <mergeCell ref="M159:N159"/>
    <mergeCell ref="O159:Q159"/>
    <mergeCell ref="R159:S159"/>
    <mergeCell ref="A166:B166"/>
    <mergeCell ref="C166:S166"/>
    <mergeCell ref="A160:B160"/>
    <mergeCell ref="C160:S160"/>
    <mergeCell ref="A161:B161"/>
    <mergeCell ref="C161:H161"/>
    <mergeCell ref="J161:L161"/>
    <mergeCell ref="M161:N161"/>
    <mergeCell ref="O161:Q161"/>
    <mergeCell ref="R161:S161"/>
    <mergeCell ref="O163:Q163"/>
    <mergeCell ref="R163:S163"/>
    <mergeCell ref="A158:B158"/>
    <mergeCell ref="C158:S158"/>
    <mergeCell ref="A153:B153"/>
    <mergeCell ref="C153:S153"/>
    <mergeCell ref="A154:B154"/>
    <mergeCell ref="C154:H154"/>
    <mergeCell ref="J154:L154"/>
    <mergeCell ref="M154:N154"/>
    <mergeCell ref="A156:B156"/>
    <mergeCell ref="C156:H156"/>
    <mergeCell ref="J156:L156"/>
    <mergeCell ref="M156:N156"/>
    <mergeCell ref="O156:Q156"/>
    <mergeCell ref="R156:S156"/>
    <mergeCell ref="A155:B155"/>
    <mergeCell ref="C155:S155"/>
    <mergeCell ref="A150:B150"/>
    <mergeCell ref="C150:H150"/>
    <mergeCell ref="J150:L150"/>
    <mergeCell ref="M150:N150"/>
    <mergeCell ref="O150:Q150"/>
    <mergeCell ref="R150:S150"/>
    <mergeCell ref="A157:B157"/>
    <mergeCell ref="C157:S157"/>
    <mergeCell ref="A151:B151"/>
    <mergeCell ref="C151:S151"/>
    <mergeCell ref="A152:B152"/>
    <mergeCell ref="C152:H152"/>
    <mergeCell ref="J152:L152"/>
    <mergeCell ref="M152:N152"/>
    <mergeCell ref="O152:Q152"/>
    <mergeCell ref="R152:S152"/>
    <mergeCell ref="O154:Q154"/>
    <mergeCell ref="R154:S154"/>
    <mergeCell ref="O143:Q143"/>
    <mergeCell ref="R143:S143"/>
    <mergeCell ref="A148:B148"/>
    <mergeCell ref="C148:S148"/>
    <mergeCell ref="A149:B149"/>
    <mergeCell ref="C149:S149"/>
    <mergeCell ref="A144:B144"/>
    <mergeCell ref="C144:S144"/>
    <mergeCell ref="A145:B145"/>
    <mergeCell ref="C145:H145"/>
    <mergeCell ref="J145:L145"/>
    <mergeCell ref="M145:N145"/>
    <mergeCell ref="A147:B147"/>
    <mergeCell ref="C147:H147"/>
    <mergeCell ref="J147:L147"/>
    <mergeCell ref="M147:N147"/>
    <mergeCell ref="O147:Q147"/>
    <mergeCell ref="R147:S147"/>
    <mergeCell ref="O145:Q145"/>
    <mergeCell ref="R145:S145"/>
    <mergeCell ref="A146:B146"/>
    <mergeCell ref="C146:S146"/>
    <mergeCell ref="A139:B139"/>
    <mergeCell ref="C139:S139"/>
    <mergeCell ref="A143:B143"/>
    <mergeCell ref="C143:H143"/>
    <mergeCell ref="J143:L143"/>
    <mergeCell ref="M143:N143"/>
    <mergeCell ref="A140:B140"/>
    <mergeCell ref="C140:S140"/>
    <mergeCell ref="A137:B137"/>
    <mergeCell ref="C137:S137"/>
    <mergeCell ref="A138:B138"/>
    <mergeCell ref="C138:H138"/>
    <mergeCell ref="J138:L138"/>
    <mergeCell ref="M138:N138"/>
    <mergeCell ref="O138:Q138"/>
    <mergeCell ref="R138:S138"/>
    <mergeCell ref="A141:B141"/>
    <mergeCell ref="C141:H141"/>
    <mergeCell ref="J141:L141"/>
    <mergeCell ref="M141:N141"/>
    <mergeCell ref="O141:Q141"/>
    <mergeCell ref="R141:S141"/>
    <mergeCell ref="A142:B142"/>
    <mergeCell ref="C142:S142"/>
    <mergeCell ref="A134:B134"/>
    <mergeCell ref="C134:H134"/>
    <mergeCell ref="J134:L134"/>
    <mergeCell ref="M134:N134"/>
    <mergeCell ref="O134:Q134"/>
    <mergeCell ref="R134:S134"/>
    <mergeCell ref="O132:Q132"/>
    <mergeCell ref="R132:S132"/>
    <mergeCell ref="A133:B133"/>
    <mergeCell ref="C133:S133"/>
    <mergeCell ref="A132:B132"/>
    <mergeCell ref="C132:H132"/>
    <mergeCell ref="J132:L132"/>
    <mergeCell ref="M132:N132"/>
    <mergeCell ref="A131:B131"/>
    <mergeCell ref="C131:S131"/>
    <mergeCell ref="A90:B90"/>
    <mergeCell ref="C90:S90"/>
    <mergeCell ref="A91:B91"/>
    <mergeCell ref="C91:H91"/>
    <mergeCell ref="J91:L91"/>
    <mergeCell ref="M91:N91"/>
    <mergeCell ref="A93:B93"/>
    <mergeCell ref="C93:H93"/>
    <mergeCell ref="J93:L93"/>
    <mergeCell ref="M93:N93"/>
    <mergeCell ref="O93:Q93"/>
    <mergeCell ref="R93:S93"/>
    <mergeCell ref="A92:B92"/>
    <mergeCell ref="C92:S92"/>
    <mergeCell ref="A95:B95"/>
    <mergeCell ref="C95:S95"/>
    <mergeCell ref="O96:Q96"/>
    <mergeCell ref="R96:S96"/>
    <mergeCell ref="O98:Q98"/>
    <mergeCell ref="R98:S98"/>
    <mergeCell ref="A99:B99"/>
    <mergeCell ref="C99:S99"/>
    <mergeCell ref="A130:B130"/>
    <mergeCell ref="C130:S130"/>
    <mergeCell ref="A88:B88"/>
    <mergeCell ref="C88:S88"/>
    <mergeCell ref="A89:B89"/>
    <mergeCell ref="C89:H89"/>
    <mergeCell ref="J89:L89"/>
    <mergeCell ref="M89:N89"/>
    <mergeCell ref="O89:Q89"/>
    <mergeCell ref="R89:S89"/>
    <mergeCell ref="O91:Q91"/>
    <mergeCell ref="R91:S91"/>
    <mergeCell ref="A96:B96"/>
    <mergeCell ref="C96:H96"/>
    <mergeCell ref="J96:L96"/>
    <mergeCell ref="M96:N96"/>
    <mergeCell ref="A94:B94"/>
    <mergeCell ref="C94:S94"/>
    <mergeCell ref="O102:Q102"/>
    <mergeCell ref="R102:S102"/>
    <mergeCell ref="A103:B103"/>
    <mergeCell ref="C103:S103"/>
    <mergeCell ref="A102:B102"/>
    <mergeCell ref="C102:H102"/>
    <mergeCell ref="A87:B87"/>
    <mergeCell ref="C87:H87"/>
    <mergeCell ref="J87:L87"/>
    <mergeCell ref="M87:N87"/>
    <mergeCell ref="O87:Q87"/>
    <mergeCell ref="R87:S87"/>
    <mergeCell ref="A85:B85"/>
    <mergeCell ref="C85:S85"/>
    <mergeCell ref="A86:B86"/>
    <mergeCell ref="C86:S86"/>
    <mergeCell ref="R77:S77"/>
    <mergeCell ref="A78:B78"/>
    <mergeCell ref="C78:L78"/>
    <mergeCell ref="M78:N78"/>
    <mergeCell ref="O78:Q78"/>
    <mergeCell ref="R78:S78"/>
    <mergeCell ref="A77:B77"/>
    <mergeCell ref="C77:L77"/>
    <mergeCell ref="M77:N77"/>
    <mergeCell ref="O77:Q77"/>
    <mergeCell ref="A79:B79"/>
    <mergeCell ref="C79:L79"/>
    <mergeCell ref="M79:N79"/>
    <mergeCell ref="O79:Q79"/>
    <mergeCell ref="R79:S79"/>
    <mergeCell ref="A81:S81"/>
    <mergeCell ref="A84:B84"/>
    <mergeCell ref="C84:H84"/>
    <mergeCell ref="J84:L84"/>
    <mergeCell ref="M84:N84"/>
    <mergeCell ref="O84:Q84"/>
    <mergeCell ref="R84:S84"/>
    <mergeCell ref="A83:B83"/>
    <mergeCell ref="C83:H83"/>
    <mergeCell ref="J83:L83"/>
    <mergeCell ref="M83:N83"/>
    <mergeCell ref="O83:Q83"/>
    <mergeCell ref="R83:S83"/>
    <mergeCell ref="A76:B76"/>
    <mergeCell ref="C76:L76"/>
    <mergeCell ref="M76:N76"/>
    <mergeCell ref="O76:Q76"/>
    <mergeCell ref="R76:S76"/>
    <mergeCell ref="N70:O70"/>
    <mergeCell ref="A71:I71"/>
    <mergeCell ref="J71:K71"/>
    <mergeCell ref="L71:M71"/>
    <mergeCell ref="N71:O71"/>
    <mergeCell ref="A73:Q73"/>
    <mergeCell ref="A75:B75"/>
    <mergeCell ref="C75:L75"/>
    <mergeCell ref="M75:N75"/>
    <mergeCell ref="O75:Q75"/>
    <mergeCell ref="R75:S75"/>
    <mergeCell ref="A70:B70"/>
    <mergeCell ref="C70:I70"/>
    <mergeCell ref="J70:K70"/>
    <mergeCell ref="L70:M70"/>
    <mergeCell ref="N68:O68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6:O66"/>
    <mergeCell ref="A67:B67"/>
    <mergeCell ref="C67:I67"/>
    <mergeCell ref="J67:K67"/>
    <mergeCell ref="L67:M67"/>
    <mergeCell ref="N67:O67"/>
    <mergeCell ref="N62:O62"/>
    <mergeCell ref="A63:B63"/>
    <mergeCell ref="C63:I63"/>
    <mergeCell ref="J63:K63"/>
    <mergeCell ref="L63:M63"/>
    <mergeCell ref="N63:O63"/>
    <mergeCell ref="A66:B66"/>
    <mergeCell ref="C66:I66"/>
    <mergeCell ref="J66:K66"/>
    <mergeCell ref="L66:M66"/>
    <mergeCell ref="N64:O64"/>
    <mergeCell ref="A65:B65"/>
    <mergeCell ref="C65:I65"/>
    <mergeCell ref="J65:K65"/>
    <mergeCell ref="L65:M65"/>
    <mergeCell ref="N65:O65"/>
    <mergeCell ref="A62:B62"/>
    <mergeCell ref="C62:I62"/>
    <mergeCell ref="J62:K62"/>
    <mergeCell ref="L62:M62"/>
    <mergeCell ref="A58:B58"/>
    <mergeCell ref="C58:I58"/>
    <mergeCell ref="J58:K58"/>
    <mergeCell ref="L58:M58"/>
    <mergeCell ref="A64:B64"/>
    <mergeCell ref="C64:I64"/>
    <mergeCell ref="J64:K64"/>
    <mergeCell ref="L64:M64"/>
    <mergeCell ref="A61:B61"/>
    <mergeCell ref="C61:I61"/>
    <mergeCell ref="J61:K61"/>
    <mergeCell ref="L61:M61"/>
    <mergeCell ref="N61:O61"/>
    <mergeCell ref="A59:B59"/>
    <mergeCell ref="C59:I59"/>
    <mergeCell ref="J59:K59"/>
    <mergeCell ref="L59:M59"/>
    <mergeCell ref="J55:K56"/>
    <mergeCell ref="L55:M56"/>
    <mergeCell ref="N55:O56"/>
    <mergeCell ref="C49:R49"/>
    <mergeCell ref="A50:B50"/>
    <mergeCell ref="C50:R50"/>
    <mergeCell ref="A51:B51"/>
    <mergeCell ref="C51:R51"/>
    <mergeCell ref="N58:O58"/>
    <mergeCell ref="N1:R1"/>
    <mergeCell ref="N2:R2"/>
    <mergeCell ref="N3:R3"/>
    <mergeCell ref="M5:S5"/>
    <mergeCell ref="A13:R13"/>
    <mergeCell ref="A14:R14"/>
    <mergeCell ref="B18:C18"/>
    <mergeCell ref="E25:F25"/>
    <mergeCell ref="H25:I25"/>
    <mergeCell ref="K25:N25"/>
    <mergeCell ref="P25:R25"/>
    <mergeCell ref="B19:C19"/>
    <mergeCell ref="E19:M19"/>
    <mergeCell ref="P19:R19"/>
    <mergeCell ref="B21:C21"/>
    <mergeCell ref="E21:M21"/>
    <mergeCell ref="P21:R21"/>
    <mergeCell ref="B24:C24"/>
    <mergeCell ref="E24:F24"/>
    <mergeCell ref="H24:I24"/>
    <mergeCell ref="K24:N24"/>
    <mergeCell ref="P24:R24"/>
    <mergeCell ref="B25:C25"/>
    <mergeCell ref="E18:M18"/>
    <mergeCell ref="P18:R18"/>
    <mergeCell ref="N59:O59"/>
    <mergeCell ref="A60:B60"/>
    <mergeCell ref="C60:I60"/>
    <mergeCell ref="J60:K60"/>
    <mergeCell ref="L60:M60"/>
    <mergeCell ref="N60:O60"/>
    <mergeCell ref="B22:C22"/>
    <mergeCell ref="E22:M22"/>
    <mergeCell ref="P22:R22"/>
    <mergeCell ref="C35:R35"/>
    <mergeCell ref="A36:B36"/>
    <mergeCell ref="C36:R36"/>
    <mergeCell ref="B38:R38"/>
    <mergeCell ref="C44:R44"/>
    <mergeCell ref="A45:B45"/>
    <mergeCell ref="C45:R45"/>
    <mergeCell ref="A46:B46"/>
    <mergeCell ref="C46:R46"/>
    <mergeCell ref="B27:R27"/>
    <mergeCell ref="B29:R29"/>
    <mergeCell ref="B31:R31"/>
    <mergeCell ref="B33:R33"/>
    <mergeCell ref="A35:B35"/>
    <mergeCell ref="A98:B98"/>
    <mergeCell ref="C98:H98"/>
    <mergeCell ref="J98:L98"/>
    <mergeCell ref="M98:N98"/>
    <mergeCell ref="A97:B97"/>
    <mergeCell ref="C97:S97"/>
    <mergeCell ref="B39:R39"/>
    <mergeCell ref="B41:R41"/>
    <mergeCell ref="A43:B43"/>
    <mergeCell ref="C43:R43"/>
    <mergeCell ref="A44:B44"/>
    <mergeCell ref="A57:B57"/>
    <mergeCell ref="C57:I57"/>
    <mergeCell ref="J57:K57"/>
    <mergeCell ref="L57:M57"/>
    <mergeCell ref="N57:O57"/>
    <mergeCell ref="A47:B47"/>
    <mergeCell ref="C47:R47"/>
    <mergeCell ref="A48:B48"/>
    <mergeCell ref="C48:R48"/>
    <mergeCell ref="A49:B49"/>
    <mergeCell ref="B53:M53"/>
    <mergeCell ref="A55:B56"/>
    <mergeCell ref="C55:I56"/>
    <mergeCell ref="J102:L102"/>
    <mergeCell ref="M102:N102"/>
    <mergeCell ref="O100:Q100"/>
    <mergeCell ref="R100:S100"/>
    <mergeCell ref="A101:B101"/>
    <mergeCell ref="C101:S101"/>
    <mergeCell ref="A100:B100"/>
    <mergeCell ref="C100:H100"/>
    <mergeCell ref="J100:L100"/>
    <mergeCell ref="M100:N10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4:B104"/>
    <mergeCell ref="C104:S104"/>
    <mergeCell ref="A105:B105"/>
    <mergeCell ref="C105:H105"/>
    <mergeCell ref="J105:L105"/>
    <mergeCell ref="M105:N105"/>
    <mergeCell ref="O105:Q105"/>
    <mergeCell ref="R105:S105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23:B123"/>
    <mergeCell ref="C123:H123"/>
    <mergeCell ref="J123:L123"/>
    <mergeCell ref="M123:N123"/>
    <mergeCell ref="A121:B121"/>
    <mergeCell ref="C121:S121"/>
    <mergeCell ref="A122:B122"/>
    <mergeCell ref="C122:S122"/>
    <mergeCell ref="O123:Q123"/>
    <mergeCell ref="R123:S123"/>
    <mergeCell ref="O125:Q125"/>
    <mergeCell ref="R125:S125"/>
    <mergeCell ref="A126:B126"/>
    <mergeCell ref="C126:S126"/>
    <mergeCell ref="A125:B125"/>
    <mergeCell ref="C125:H125"/>
    <mergeCell ref="J125:L125"/>
    <mergeCell ref="M125:N125"/>
    <mergeCell ref="A124:B124"/>
    <mergeCell ref="C124:S124"/>
    <mergeCell ref="A129:B129"/>
    <mergeCell ref="C129:H129"/>
    <mergeCell ref="J129:L129"/>
    <mergeCell ref="M129:N129"/>
    <mergeCell ref="O129:Q129"/>
    <mergeCell ref="R129:S129"/>
    <mergeCell ref="O127:Q127"/>
    <mergeCell ref="R127:S127"/>
    <mergeCell ref="A128:B128"/>
    <mergeCell ref="C128:S128"/>
    <mergeCell ref="A127:B127"/>
    <mergeCell ref="C127:H127"/>
    <mergeCell ref="J127:L127"/>
    <mergeCell ref="M127:N127"/>
    <mergeCell ref="A112:B112"/>
    <mergeCell ref="C112:S112"/>
    <mergeCell ref="A113:B113"/>
    <mergeCell ref="C113:S113"/>
    <mergeCell ref="A114:B114"/>
    <mergeCell ref="C114:H114"/>
    <mergeCell ref="J114:L114"/>
    <mergeCell ref="M114:N114"/>
    <mergeCell ref="O114:Q114"/>
    <mergeCell ref="R114:S114"/>
    <mergeCell ref="A118:B118"/>
    <mergeCell ref="C118:H118"/>
    <mergeCell ref="J118:L118"/>
    <mergeCell ref="M118:N118"/>
    <mergeCell ref="O118:Q118"/>
    <mergeCell ref="A115:B115"/>
    <mergeCell ref="C115:S115"/>
    <mergeCell ref="O116:Q116"/>
    <mergeCell ref="R116:S116"/>
    <mergeCell ref="A117:B117"/>
    <mergeCell ref="C117:S117"/>
    <mergeCell ref="A116:B116"/>
    <mergeCell ref="C116:H116"/>
    <mergeCell ref="J116:L116"/>
    <mergeCell ref="M116:N116"/>
    <mergeCell ref="A135:B135"/>
    <mergeCell ref="C135:S135"/>
    <mergeCell ref="A136:B136"/>
    <mergeCell ref="C136:H136"/>
    <mergeCell ref="J136:L136"/>
    <mergeCell ref="M136:N136"/>
    <mergeCell ref="O136:Q136"/>
    <mergeCell ref="R136:S136"/>
    <mergeCell ref="M6:R6"/>
    <mergeCell ref="M7:R7"/>
    <mergeCell ref="M8:R8"/>
    <mergeCell ref="M9:R9"/>
    <mergeCell ref="M10:R10"/>
    <mergeCell ref="M11:O11"/>
    <mergeCell ref="Q11:R11"/>
    <mergeCell ref="A120:B120"/>
    <mergeCell ref="C120:H120"/>
    <mergeCell ref="J120:L120"/>
    <mergeCell ref="M120:N120"/>
    <mergeCell ref="O120:Q120"/>
    <mergeCell ref="R120:S120"/>
    <mergeCell ref="R118:S118"/>
    <mergeCell ref="A119:B119"/>
    <mergeCell ref="C119:S119"/>
  </mergeCells>
  <phoneticPr fontId="11" type="noConversion"/>
  <pageMargins left="0.59055118110236227" right="0.39370078740157483" top="0.59055118110236227" bottom="0.39370078740157483" header="0" footer="0"/>
  <pageSetup paperSize="9" scale="7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lastPrinted>2024-12-27T10:45:44Z</cp:lastPrinted>
  <dcterms:created xsi:type="dcterms:W3CDTF">2024-01-25T12:15:55Z</dcterms:created>
  <dcterms:modified xsi:type="dcterms:W3CDTF">2024-12-27T10:45:49Z</dcterms:modified>
</cp:coreProperties>
</file>